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2"/>
  </bookViews>
  <sheets>
    <sheet name="январь  2024" sheetId="102" r:id="rId1"/>
    <sheet name="февраль  2024 " sheetId="103" r:id="rId2"/>
    <sheet name="март 2024 " sheetId="104" r:id="rId3"/>
    <sheet name="июнь 2015" sheetId="22" state="hidden" r:id="rId4"/>
    <sheet name="июль 2015" sheetId="23" state="hidden" r:id="rId5"/>
    <sheet name="август 2015" sheetId="24" state="hidden" r:id="rId6"/>
    <sheet name="сентябрь 2015" sheetId="25" state="hidden" r:id="rId7"/>
    <sheet name="октябрь 2015" sheetId="26" state="hidden" r:id="rId8"/>
    <sheet name="ноябрь 2015" sheetId="27" state="hidden" r:id="rId9"/>
    <sheet name="декабрь 2015" sheetId="28" state="hidden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G16" i="104" l="1"/>
  <c r="G15" i="104"/>
  <c r="F9" i="104"/>
  <c r="F8" i="104"/>
  <c r="H7" i="104"/>
  <c r="I7" i="104" s="1"/>
  <c r="F7" i="104"/>
  <c r="H6" i="104"/>
  <c r="I6" i="104" s="1"/>
  <c r="F6" i="104"/>
  <c r="G16" i="103" l="1"/>
  <c r="G15" i="103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<sst xmlns="http://schemas.openxmlformats.org/spreadsheetml/2006/main" count="210" uniqueCount="32">
  <si>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</si>
  <si>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</si>
  <si>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</si>
  <si>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</si>
  <si>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</si>
  <si>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</si>
  <si>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</si>
  <si>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</si>
  <si>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</si>
  <si>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</si>
  <si>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</si>
  <si>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</si>
  <si>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</si>
  <si>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</si>
  <si>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</si>
  <si>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</si>
  <si>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</si>
  <si>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</si>
  <si>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</si>
  <si>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</si>
  <si>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</si>
  <si>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</si>
  <si>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</si>
  <si>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</si>
  <si>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</si>
  <si>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</si>
  <si>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</si>
  <si>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</si>
  <si>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</si>
  <si>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2024 года.</t>
  </si>
  <si>
    <t>АО "Самаранефтегаз" (от сетей фск)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</si>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</sst>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8" fontId="11" fillId="0" borderId="0" xfId="0" applyNumberFormat="1" applyFont="1"/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6" sqref="G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28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20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6" sqref="G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29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1202.028</v>
      </c>
      <c r="E6" s="24"/>
      <c r="F6" s="45">
        <f>G6/D6</f>
        <v>3.1804980000465877</v>
      </c>
      <c r="G6" s="25">
        <v>3823.04765</v>
      </c>
      <c r="H6" s="43">
        <f>G6*20%</f>
        <v>764.60953000000006</v>
      </c>
      <c r="I6" s="43">
        <f>G6+H6</f>
        <v>4587.6571800000002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0.59699999999999998</v>
      </c>
      <c r="E7" s="24"/>
      <c r="F7" s="45">
        <f>G7/D7</f>
        <v>3.1805025125628141</v>
      </c>
      <c r="G7" s="25">
        <v>1.89876</v>
      </c>
      <c r="H7" s="43">
        <f>G7*20%</f>
        <v>0.37975200000000003</v>
      </c>
      <c r="I7" s="43">
        <f>G7+H7</f>
        <v>2.2785120000000001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1941.433</v>
      </c>
      <c r="E8" s="34"/>
      <c r="F8" s="46">
        <f t="shared" ref="F8" si="0">G8/D8</f>
        <v>9.0099998300224637E-2</v>
      </c>
      <c r="G8" s="35">
        <v>174.92311000000001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3.5070000000000001</v>
      </c>
      <c r="F9" s="46">
        <f>G9/E9</f>
        <v>256.08662104362702</v>
      </c>
      <c r="G9" s="35">
        <v>898.09577999999999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D6+D7+'январь  2024'!D6+'январь  2024'!D7</f>
        <v>2527.4</v>
      </c>
      <c r="J15" s="30"/>
      <c r="K15" s="31"/>
    </row>
    <row r="16" spans="1:12" x14ac:dyDescent="0.3">
      <c r="G16" s="30">
        <f>G6+G7+'январь  2024'!G6+'январь  2024'!G7</f>
        <v>7563.8641900000002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K21" sqref="K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7" t="s">
        <v>31</v>
      </c>
      <c r="B3" s="47"/>
      <c r="C3" s="47"/>
      <c r="D3" s="47"/>
      <c r="E3" s="47"/>
      <c r="F3" s="47"/>
      <c r="G3" s="47"/>
      <c r="H3" s="47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1234.575</v>
      </c>
      <c r="E6" s="24"/>
      <c r="F6" s="45">
        <f>G6/D6</f>
        <v>3.7573440009719943</v>
      </c>
      <c r="G6" s="25">
        <v>4638.7229699999998</v>
      </c>
      <c r="H6" s="43">
        <f>G6*20%</f>
        <v>927.74459400000001</v>
      </c>
      <c r="I6" s="43">
        <f>G6+H6</f>
        <v>5566.4675639999996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0.55600000000000005</v>
      </c>
      <c r="E7" s="24"/>
      <c r="F7" s="45">
        <f>G7/D7</f>
        <v>3.7573561151079136</v>
      </c>
      <c r="G7" s="25">
        <v>2.0890900000000001</v>
      </c>
      <c r="H7" s="43">
        <f>G7*20%</f>
        <v>0.41781800000000002</v>
      </c>
      <c r="I7" s="43">
        <f>G7+H7</f>
        <v>2.5069080000000001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29.535</v>
      </c>
      <c r="E8" s="34"/>
      <c r="F8" s="46">
        <f t="shared" ref="F8" si="0">G8/D8</f>
        <v>1.8400839681733536</v>
      </c>
      <c r="G8" s="35">
        <v>54.346879999999999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4.5999999999999999E-2</v>
      </c>
      <c r="F9" s="46">
        <f>G9/E9</f>
        <v>256.08652173913043</v>
      </c>
      <c r="G9" s="35">
        <v>11.77998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D6+D7+'январь  2024'!D6+'январь  2024'!D7+'февраль  2024 '!D6+'февраль  2024 '!D7</f>
        <v>3762.5310000000004</v>
      </c>
      <c r="J15" s="30"/>
      <c r="K15" s="31"/>
    </row>
    <row r="16" spans="1:12" x14ac:dyDescent="0.3">
      <c r="G16" s="48">
        <f>G6+G7+'январь  2024'!G6+'январь  2024'!G7+'февраль  2024 '!G6+'февраль  2024 '!G7</f>
        <v>12204.67625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14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15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16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17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18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7" t="s">
        <v>19</v>
      </c>
      <c r="B3" s="47"/>
      <c r="C3" s="47"/>
      <c r="D3" s="47"/>
      <c r="E3" s="47"/>
      <c r="F3" s="47"/>
      <c r="G3" s="47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январь  2024</vt:lpstr>
      <vt:lpstr>февраль  2024 </vt:lpstr>
      <vt:lpstr>март 2024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2024-04-08T05:37:07Z</dcterms:modified>
</cp:coreProperties>
</file>