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1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Август 2023 " sheetId="98" r:id="rId8"/>
    <sheet name="Сентябрь  2023" sheetId="99" r:id="rId9"/>
    <sheet name="Октябрь  2023 (2)" sheetId="100" r:id="rId10"/>
    <sheet name="Ноябрь  2023" sheetId="101" r:id="rId11"/>
    <sheet name="Декабрь  2023" sheetId="102" r:id="rId12"/>
    <sheet name="июнь 2015" sheetId="22" state="hidden" r:id="rId13"/>
    <sheet name="июль 2015" sheetId="23" state="hidden" r:id="rId14"/>
    <sheet name="август 2015" sheetId="24" state="hidden" r:id="rId15"/>
    <sheet name="сентябрь 2015" sheetId="25" state="hidden" r:id="rId16"/>
    <sheet name="октябрь 2015" sheetId="26" state="hidden" r:id="rId17"/>
    <sheet name="ноябрь 2015" sheetId="27" state="hidden" r:id="rId18"/>
    <sheet name="декабрь 2015" sheetId="28" state="hidden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F9" i="102" l="1"/>
  <c r="F10" i="102"/>
  <c r="F8" i="102"/>
  <c r="H7" i="102"/>
  <c r="I7" i="102" s="1"/>
  <c r="F7" i="102"/>
  <c r="H6" i="102"/>
  <c r="I6" i="102" s="1"/>
  <c r="F6" i="102"/>
  <c r="F9" i="101" l="1"/>
  <c r="F8" i="101"/>
  <c r="H7" i="101"/>
  <c r="I7" i="101" s="1"/>
  <c r="F7" i="101"/>
  <c r="H6" i="101"/>
  <c r="I6" i="101" s="1"/>
  <c r="F6" i="101"/>
  <c r="F9" i="100" l="1"/>
  <c r="F8" i="100"/>
  <c r="H7" i="100"/>
  <c r="I7" i="100" s="1"/>
  <c r="F7" i="100"/>
  <c r="H6" i="100"/>
  <c r="I6" i="100" s="1"/>
  <c r="F6" i="100"/>
  <c r="G13" i="99" l="1"/>
  <c r="F9" i="99" l="1"/>
  <c r="F8" i="99"/>
  <c r="H7" i="99"/>
  <c r="I7" i="99" s="1"/>
  <c r="F7" i="99"/>
  <c r="H6" i="99"/>
  <c r="I6" i="99" s="1"/>
  <c r="F6" i="99"/>
  <c r="F9" i="98" l="1"/>
  <c r="D16" i="97"/>
  <c r="F8" i="98"/>
  <c r="H7" i="98"/>
  <c r="I7" i="98" s="1"/>
  <c r="F7" i="98"/>
  <c r="H6" i="98"/>
  <c r="I6" i="98" s="1"/>
  <c r="F6" i="98"/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<sst xmlns="http://schemas.openxmlformats.org/spreadsheetml/2006/main" count="481" uniqueCount="40">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</sst>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28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37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1198.4649999999999</v>
      </c>
      <c r="E6" s="24"/>
      <c r="F6" s="43">
        <f>G6/D6</f>
        <v>3.7315359981309424</v>
      </c>
      <c r="G6" s="25">
        <v>4472.1152899999997</v>
      </c>
      <c r="H6" s="44">
        <f>G6*20%</f>
        <v>894.42305799999997</v>
      </c>
      <c r="I6" s="44">
        <f>G6+H6</f>
        <v>5366.538348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1.177</v>
      </c>
      <c r="E7" s="24"/>
      <c r="F7" s="43">
        <f>G7/D7</f>
        <v>3.7315378079864057</v>
      </c>
      <c r="G7" s="25">
        <v>4.3920199999999996</v>
      </c>
      <c r="H7" s="44">
        <f>G7*20%</f>
        <v>0.87840399999999996</v>
      </c>
      <c r="I7" s="44">
        <f>G7+H7</f>
        <v>5.2704239999999993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16" sqref="D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38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1264.9369999999999</v>
      </c>
      <c r="E6" s="24"/>
      <c r="F6" s="46">
        <f>G6/D6</f>
        <v>2.9658849966441019</v>
      </c>
      <c r="G6" s="25">
        <v>3751.6576700000001</v>
      </c>
      <c r="H6" s="44">
        <f>G6*20%</f>
        <v>750.33153400000003</v>
      </c>
      <c r="I6" s="44">
        <f>G6+H6</f>
        <v>4501.9892040000004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2.4460000000000002</v>
      </c>
      <c r="E7" s="24"/>
      <c r="F7" s="46">
        <f>G7/D7</f>
        <v>2.9658871627146359</v>
      </c>
      <c r="G7" s="25">
        <v>7.2545599999999997</v>
      </c>
      <c r="H7" s="44">
        <f>G7*20%</f>
        <v>1.450912</v>
      </c>
      <c r="I7" s="44">
        <f>G7+H7</f>
        <v>8.7054720000000003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19.495999999999999</v>
      </c>
      <c r="E8" s="34"/>
      <c r="F8" s="45">
        <f>G8/D8</f>
        <v>0.12260925318013953</v>
      </c>
      <c r="G8" s="35">
        <v>2.39039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3.2000000000000001E-2</v>
      </c>
      <c r="F9" s="42">
        <f>G9/E9</f>
        <v>256.08656250000001</v>
      </c>
      <c r="G9" s="35">
        <v>8.1947700000000001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F16" sqref="F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39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1412.6869999999999</v>
      </c>
      <c r="E6" s="24"/>
      <c r="F6" s="46">
        <f>G6/D6</f>
        <v>3.4092339987555631</v>
      </c>
      <c r="G6" s="25">
        <v>4816.18055</v>
      </c>
      <c r="H6" s="44">
        <f>G6*20%</f>
        <v>963.23611000000005</v>
      </c>
      <c r="I6" s="44">
        <f>G6+H6</f>
        <v>5779.4166599999999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0.66400000000000003</v>
      </c>
      <c r="E7" s="24"/>
      <c r="F7" s="46">
        <f>G7/D7</f>
        <v>3.4092319277108429</v>
      </c>
      <c r="G7" s="25">
        <v>2.2637299999999998</v>
      </c>
      <c r="H7" s="44">
        <f>G7*20%</f>
        <v>0.45274599999999998</v>
      </c>
      <c r="I7" s="44">
        <f>G7+H7</f>
        <v>2.7164759999999997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1996.1610000000001</v>
      </c>
      <c r="E8" s="34"/>
      <c r="F8" s="45">
        <f>G8/D8</f>
        <v>8.6239000761962586E-2</v>
      </c>
      <c r="G8" s="35">
        <v>172.14693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10.526999999999999</v>
      </c>
      <c r="E9" s="34"/>
      <c r="F9" s="45">
        <f>G9/D9</f>
        <v>9.8894271872328313E-2</v>
      </c>
      <c r="G9" s="35">
        <v>1.0410600000000001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3.254</v>
      </c>
      <c r="F10" s="42">
        <f>G10/E10</f>
        <v>256.08661954517521</v>
      </c>
      <c r="G10" s="35">
        <v>833.30586000000005</v>
      </c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14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15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16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17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18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19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20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29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30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31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E21" sqref="E21: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32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33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7" sqref="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34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2023'!G7+'Июль 2023'!G6+'Июль 2023'!G7</f>
        <v>27518.912019999996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15" sqref="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35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1047.5170000000001</v>
      </c>
      <c r="E6" s="24"/>
      <c r="F6" s="43">
        <f>G6/D6</f>
        <v>3.4160630042280937</v>
      </c>
      <c r="G6" s="25">
        <v>3578.3840700000001</v>
      </c>
      <c r="H6" s="44">
        <f>G6*20%</f>
        <v>715.67681400000004</v>
      </c>
      <c r="I6" s="44">
        <f>G6+H6</f>
        <v>4294.0608840000004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1.113</v>
      </c>
      <c r="E7" s="24"/>
      <c r="F7" s="43">
        <f>G7/D7</f>
        <v>3.4160646900269542</v>
      </c>
      <c r="G7" s="25">
        <v>3.8020800000000001</v>
      </c>
      <c r="H7" s="44">
        <f>G7*20%</f>
        <v>0.76041600000000009</v>
      </c>
      <c r="I7" s="44">
        <f>G7+H7</f>
        <v>4.5624960000000003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36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1011.739</v>
      </c>
      <c r="E6" s="24"/>
      <c r="F6" s="43">
        <f>G6/D6</f>
        <v>3.1112240014470132</v>
      </c>
      <c r="G6" s="25">
        <v>3147.7466599999998</v>
      </c>
      <c r="H6" s="44">
        <f>G6*20%</f>
        <v>629.54933200000005</v>
      </c>
      <c r="I6" s="44">
        <f>G6+H6</f>
        <v>3777.2959919999998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1.266</v>
      </c>
      <c r="E7" s="24"/>
      <c r="F7" s="43">
        <f>G7/D7</f>
        <v>3.1112243285939969</v>
      </c>
      <c r="G7" s="25">
        <v>3.9388100000000001</v>
      </c>
      <c r="H7" s="44">
        <f>G7*20%</f>
        <v>0.78776200000000007</v>
      </c>
      <c r="I7" s="44">
        <f>G7+H7</f>
        <v>4.726572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>
        <f>'Июль 2023'!D16+'Август 2023 '!G6+'Август 2023 '!G7+'Сентябрь  2023'!G6+'Сентябрь  2023'!G7</f>
        <v>34252.783639999994</v>
      </c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Август 2023 </vt:lpstr>
      <vt:lpstr>Сентябрь  2023</vt:lpstr>
      <vt:lpstr>Октябрь  2023 (2)</vt:lpstr>
      <vt:lpstr>Ноябрь  2023</vt:lpstr>
      <vt:lpstr>Декабрь 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2024-01-09T09:11:09Z</dcterms:modified>
</cp:coreProperties>
</file>