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9320" windowHeight="7575" tabRatio="294"/>
  </bookViews>
  <sheets>
    <sheet name="2022 год план" sheetId="4" r:id="rId1"/>
  </sheets>
  <calcPr calcId="145621"/>
</workbook>
</file>

<file path=xl/calcChain.xml><?xml version="1.0" encoding="utf-8"?>
<calcChain xmlns="http://schemas.openxmlformats.org/spreadsheetml/2006/main">
  <c r="G40" i="4" l="1"/>
  <c r="F40" i="4"/>
  <c r="E40" i="4"/>
  <c r="D40" i="4"/>
  <c r="F36" i="4"/>
  <c r="C34" i="4" l="1"/>
  <c r="C36" i="4"/>
  <c r="C37" i="4"/>
  <c r="C38" i="4"/>
  <c r="C39" i="4"/>
  <c r="C40" i="4"/>
  <c r="C41" i="4"/>
  <c r="C44" i="4"/>
  <c r="C45" i="4"/>
  <c r="C46" i="4"/>
  <c r="C47" i="4"/>
  <c r="C48" i="4"/>
  <c r="C49" i="4"/>
  <c r="C50" i="4"/>
  <c r="C51" i="4"/>
  <c r="C52" i="4"/>
  <c r="C43" i="4"/>
  <c r="D13" i="4" l="1"/>
  <c r="E13" i="4"/>
  <c r="F13" i="4"/>
  <c r="G13" i="4"/>
  <c r="C22" i="4"/>
  <c r="C23" i="4"/>
  <c r="C24" i="4"/>
  <c r="C25" i="4"/>
  <c r="C26" i="4"/>
  <c r="C27" i="4"/>
  <c r="C28" i="4"/>
  <c r="C29" i="4"/>
  <c r="C30" i="4"/>
  <c r="D35" i="4"/>
  <c r="E35" i="4"/>
  <c r="F35" i="4"/>
  <c r="G35" i="4"/>
  <c r="C35" i="4" l="1"/>
  <c r="F20" i="4"/>
  <c r="G20" i="4"/>
  <c r="D20" i="4" l="1"/>
  <c r="C19" i="4"/>
  <c r="C59" i="4"/>
  <c r="C58" i="4"/>
  <c r="C21" i="4"/>
  <c r="E42" i="4"/>
  <c r="F42" i="4"/>
  <c r="G42" i="4"/>
  <c r="E33" i="4" l="1"/>
  <c r="E20" i="4"/>
  <c r="C20" i="4" s="1"/>
  <c r="D33" i="4"/>
  <c r="C16" i="4"/>
  <c r="E11" i="4"/>
  <c r="C15" i="4"/>
  <c r="C14" i="4"/>
  <c r="C17" i="4"/>
  <c r="C12" i="4"/>
  <c r="C13" i="4" l="1"/>
  <c r="E32" i="4"/>
  <c r="E10" i="4"/>
  <c r="F33" i="4"/>
  <c r="G33" i="4"/>
  <c r="G11" i="4"/>
  <c r="G10" i="4" s="1"/>
  <c r="F11" i="4"/>
  <c r="G7" i="4" l="1"/>
  <c r="E55" i="4"/>
  <c r="E7" i="4"/>
  <c r="E56" i="4"/>
  <c r="E8" i="4" s="1"/>
  <c r="G55" i="4"/>
  <c r="G32" i="4"/>
  <c r="F32" i="4"/>
  <c r="F10" i="4"/>
  <c r="C33" i="4"/>
  <c r="F55" i="4" l="1"/>
  <c r="F7" i="4"/>
  <c r="G56" i="4"/>
  <c r="G8" i="4" s="1"/>
  <c r="F56" i="4"/>
  <c r="F8" i="4" s="1"/>
  <c r="D42" i="4"/>
  <c r="D32" i="4" s="1"/>
  <c r="D56" i="4" l="1"/>
  <c r="C32" i="4"/>
  <c r="C42" i="4"/>
  <c r="C18" i="4"/>
  <c r="D11" i="4"/>
  <c r="D10" i="4" s="1"/>
  <c r="C56" i="4" l="1"/>
  <c r="D8" i="4"/>
  <c r="C8" i="4" s="1"/>
  <c r="D7" i="4"/>
  <c r="C7" i="4" s="1"/>
  <c r="C60" i="4" s="1"/>
  <c r="D55" i="4"/>
  <c r="C55" i="4" s="1"/>
  <c r="C10" i="4"/>
  <c r="C11" i="4"/>
</calcChain>
</file>

<file path=xl/sharedStrings.xml><?xml version="1.0" encoding="utf-8"?>
<sst xmlns="http://schemas.openxmlformats.org/spreadsheetml/2006/main" count="66" uniqueCount="43">
  <si>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</si>
  <si>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</si>
  <si>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</si>
  <si>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</si>
  <si>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</si>
  <si>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</si>
  <si>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</si>
  <si>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</si>
  <si>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</si>
  <si>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</si>
  <si>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</si>
  <si>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</si>
  <si>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</si>
  <si>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</si>
  <si>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</si>
  <si>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</si>
  <si>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</si>
  <si>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</si>
  <si>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</si>
  <si>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</si>
  <si>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</si>
  <si>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</si>
  <si>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</si>
  <si>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</si>
  <si>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</si>
  <si>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</si>
  <si>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</si>
  <si>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</si>
  <si>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</si>
  <si>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</si>
  <si>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</si>
  <si>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</si>
  <si>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</si>
  <si>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</si>
  <si>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</si>
  <si>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</si>
  <si>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</si>
  <si>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</si>
  <si>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"Самарская электросетевая компания"</t>
  </si>
  <si>
    <t>ООО"РЕГИОН ЭНЕРГО"</t>
  </si>
  <si>
    <t>Баланс электроэнергии на 2022 год</t>
  </si>
  <si>
    <t>ООО "Самараэлектросеть"</t>
  </si>
  <si>
    <t>ООО "РЭС"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</si>
</sst>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5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85" zoomScaleNormal="85" zoomScaleSheetLayoutView="100" workbookViewId="0">
      <selection activeCell="I36" sqref="I36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1.140625" style="2" customWidth="1"/>
    <col min="10" max="10" width="10.140625" style="2" bestFit="1" customWidth="1"/>
    <col min="11" max="16384" width="9.140625" style="2"/>
  </cols>
  <sheetData>
    <row r="1" spans="1:10" x14ac:dyDescent="0.2">
      <c r="A1" s="42" t="s">
        <v>40</v>
      </c>
      <c r="B1" s="42"/>
      <c r="C1" s="42"/>
      <c r="D1" s="42"/>
      <c r="E1" s="42"/>
      <c r="F1" s="42"/>
      <c r="G1" s="42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43" t="s">
        <v>0</v>
      </c>
      <c r="B3" s="43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6" customFormat="1" x14ac:dyDescent="0.2">
      <c r="A4" s="43"/>
      <c r="B4" s="43"/>
      <c r="C4" s="44"/>
      <c r="D4" s="44"/>
      <c r="E4" s="44"/>
      <c r="F4" s="44"/>
      <c r="G4" s="44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39" t="s">
        <v>13</v>
      </c>
      <c r="C6" s="39"/>
      <c r="D6" s="39"/>
      <c r="E6" s="39"/>
      <c r="F6" s="39"/>
      <c r="G6" s="39"/>
    </row>
    <row r="7" spans="1:10" x14ac:dyDescent="0.2">
      <c r="A7" s="10"/>
      <c r="B7" s="16" t="s">
        <v>10</v>
      </c>
      <c r="C7" s="23">
        <f>D7+E7+F7+G7</f>
        <v>353472.03434000001</v>
      </c>
      <c r="D7" s="23">
        <f>D10+D58</f>
        <v>196284.53231000001</v>
      </c>
      <c r="E7" s="23">
        <f t="shared" ref="E7:G7" si="0">E10+E58</f>
        <v>101826.38567</v>
      </c>
      <c r="F7" s="23">
        <f t="shared" si="0"/>
        <v>53756.54638</v>
      </c>
      <c r="G7" s="23">
        <f t="shared" si="0"/>
        <v>1604.56998</v>
      </c>
    </row>
    <row r="8" spans="1:10" x14ac:dyDescent="0.2">
      <c r="A8" s="10"/>
      <c r="B8" s="16" t="s">
        <v>11</v>
      </c>
      <c r="C8" s="23">
        <f>D8+E8+F8+G8</f>
        <v>47.861510000000003</v>
      </c>
      <c r="D8" s="23">
        <f>D56+D59</f>
        <v>26.47354</v>
      </c>
      <c r="E8" s="23">
        <f t="shared" ref="E8:G8" si="1">E56+E59</f>
        <v>13.84107</v>
      </c>
      <c r="F8" s="23">
        <f t="shared" si="1"/>
        <v>7.3245899999999997</v>
      </c>
      <c r="G8" s="23">
        <f t="shared" si="1"/>
        <v>0.22231000000000001</v>
      </c>
    </row>
    <row r="9" spans="1:10" ht="25.5" customHeight="1" x14ac:dyDescent="0.2">
      <c r="A9" s="8" t="s">
        <v>9</v>
      </c>
      <c r="B9" s="40" t="s">
        <v>14</v>
      </c>
      <c r="C9" s="40"/>
      <c r="D9" s="40"/>
      <c r="E9" s="40"/>
      <c r="F9" s="40"/>
      <c r="G9" s="40"/>
    </row>
    <row r="10" spans="1:10" s="6" customFormat="1" x14ac:dyDescent="0.2">
      <c r="A10" s="8"/>
      <c r="B10" s="17" t="s">
        <v>10</v>
      </c>
      <c r="C10" s="25">
        <f>D10+E10+F10+G10</f>
        <v>337601.14000000007</v>
      </c>
      <c r="D10" s="25">
        <f>D11+D20</f>
        <v>187263.86000000002</v>
      </c>
      <c r="E10" s="25">
        <f t="shared" ref="E10:G10" si="2">E11+E20</f>
        <v>97267.90400000001</v>
      </c>
      <c r="F10" s="25">
        <f t="shared" si="2"/>
        <v>51538.872000000003</v>
      </c>
      <c r="G10" s="25">
        <f t="shared" si="2"/>
        <v>1530.5039999999999</v>
      </c>
      <c r="H10" s="2"/>
      <c r="I10" s="30"/>
    </row>
    <row r="11" spans="1:10" s="6" customFormat="1" x14ac:dyDescent="0.2">
      <c r="A11" s="8"/>
      <c r="B11" s="17" t="s">
        <v>17</v>
      </c>
      <c r="C11" s="25">
        <f>D11+E11+F11+G11</f>
        <v>98608.797999999995</v>
      </c>
      <c r="D11" s="25">
        <f>D12+D13+D16+D17+D18+D19</f>
        <v>36321.445</v>
      </c>
      <c r="E11" s="25">
        <f t="shared" ref="E11:G11" si="3">E12+E13+E16+E17+E18+E19</f>
        <v>33274.858</v>
      </c>
      <c r="F11" s="25">
        <f t="shared" si="3"/>
        <v>27707.735000000001</v>
      </c>
      <c r="G11" s="25">
        <f t="shared" si="3"/>
        <v>1304.76</v>
      </c>
      <c r="I11" s="30"/>
      <c r="J11" s="30"/>
    </row>
    <row r="12" spans="1:10" x14ac:dyDescent="0.2">
      <c r="A12" s="10"/>
      <c r="B12" s="18" t="s">
        <v>34</v>
      </c>
      <c r="C12" s="26">
        <f>D12+E12+F12+G12</f>
        <v>15622.152</v>
      </c>
      <c r="D12" s="26">
        <v>1695.6</v>
      </c>
      <c r="E12" s="26">
        <v>5348.2489999999998</v>
      </c>
      <c r="F12" s="26">
        <v>8488.8919999999998</v>
      </c>
      <c r="G12" s="26">
        <v>89.411000000000001</v>
      </c>
      <c r="H12" s="6"/>
      <c r="I12" s="31"/>
      <c r="J12" s="31"/>
    </row>
    <row r="13" spans="1:10" x14ac:dyDescent="0.2">
      <c r="A13" s="10"/>
      <c r="B13" s="18" t="s">
        <v>25</v>
      </c>
      <c r="C13" s="26">
        <f>C14+C15</f>
        <v>1901.6210000000001</v>
      </c>
      <c r="D13" s="26">
        <f t="shared" ref="D13:G13" si="4">D14+D15</f>
        <v>0</v>
      </c>
      <c r="E13" s="26">
        <f t="shared" si="4"/>
        <v>200.047</v>
      </c>
      <c r="F13" s="26">
        <f t="shared" si="4"/>
        <v>1695.9169999999999</v>
      </c>
      <c r="G13" s="26">
        <f t="shared" si="4"/>
        <v>5.657</v>
      </c>
      <c r="H13" s="6"/>
      <c r="I13" s="31"/>
      <c r="J13" s="31"/>
    </row>
    <row r="14" spans="1:10" s="36" customFormat="1" ht="12" x14ac:dyDescent="0.2">
      <c r="A14" s="33"/>
      <c r="B14" s="34" t="s">
        <v>26</v>
      </c>
      <c r="C14" s="35">
        <f t="shared" ref="C14:C19" si="5">D14+E14+F14+G14</f>
        <v>1731.356</v>
      </c>
      <c r="D14" s="26">
        <v>0</v>
      </c>
      <c r="E14" s="35">
        <v>200.047</v>
      </c>
      <c r="F14" s="35">
        <v>1525.652</v>
      </c>
      <c r="G14" s="35">
        <v>5.657</v>
      </c>
      <c r="J14" s="37"/>
    </row>
    <row r="15" spans="1:10" s="36" customFormat="1" ht="12" x14ac:dyDescent="0.2">
      <c r="A15" s="33"/>
      <c r="B15" s="34" t="s">
        <v>27</v>
      </c>
      <c r="C15" s="35">
        <f t="shared" si="5"/>
        <v>170.26499999999999</v>
      </c>
      <c r="D15" s="26">
        <v>0</v>
      </c>
      <c r="E15" s="35">
        <v>0</v>
      </c>
      <c r="F15" s="35">
        <v>170.26499999999999</v>
      </c>
      <c r="G15" s="35">
        <v>0</v>
      </c>
      <c r="J15" s="37"/>
    </row>
    <row r="16" spans="1:10" x14ac:dyDescent="0.2">
      <c r="A16" s="10"/>
      <c r="B16" s="18" t="s">
        <v>19</v>
      </c>
      <c r="C16" s="26">
        <f t="shared" si="5"/>
        <v>0</v>
      </c>
      <c r="D16" s="26">
        <v>0</v>
      </c>
      <c r="E16" s="26">
        <v>0</v>
      </c>
      <c r="F16" s="26">
        <v>0</v>
      </c>
      <c r="G16" s="26">
        <v>0</v>
      </c>
    </row>
    <row r="17" spans="1:10" x14ac:dyDescent="0.2">
      <c r="A17" s="10"/>
      <c r="B17" s="18" t="s">
        <v>28</v>
      </c>
      <c r="C17" s="26">
        <f t="shared" si="5"/>
        <v>4560</v>
      </c>
      <c r="D17" s="26">
        <v>4512</v>
      </c>
      <c r="E17" s="26">
        <v>0</v>
      </c>
      <c r="F17" s="26">
        <v>48</v>
      </c>
      <c r="G17" s="26">
        <v>0</v>
      </c>
    </row>
    <row r="18" spans="1:10" x14ac:dyDescent="0.2">
      <c r="A18" s="10"/>
      <c r="B18" s="18" t="s">
        <v>29</v>
      </c>
      <c r="C18" s="26">
        <f t="shared" si="5"/>
        <v>75945.025000000009</v>
      </c>
      <c r="D18" s="26">
        <v>30113.845000000001</v>
      </c>
      <c r="E18" s="29">
        <v>27146.562000000002</v>
      </c>
      <c r="F18" s="29">
        <v>17474.925999999999</v>
      </c>
      <c r="G18" s="29">
        <v>1209.692</v>
      </c>
    </row>
    <row r="19" spans="1:10" x14ac:dyDescent="0.2">
      <c r="A19" s="10"/>
      <c r="B19" s="18" t="s">
        <v>33</v>
      </c>
      <c r="C19" s="26">
        <f t="shared" si="5"/>
        <v>580</v>
      </c>
      <c r="D19" s="26">
        <v>0</v>
      </c>
      <c r="E19" s="29">
        <v>580</v>
      </c>
      <c r="F19" s="29">
        <v>0</v>
      </c>
      <c r="G19" s="29">
        <v>0</v>
      </c>
    </row>
    <row r="20" spans="1:10" x14ac:dyDescent="0.2">
      <c r="A20" s="10"/>
      <c r="B20" s="17" t="s">
        <v>18</v>
      </c>
      <c r="C20" s="25">
        <f>D20+E20+F20+G20</f>
        <v>238992.342</v>
      </c>
      <c r="D20" s="27">
        <f>SUM(D21:D30)</f>
        <v>150942.41500000001</v>
      </c>
      <c r="E20" s="27">
        <f t="shared" ref="E20:G20" si="6">SUM(E21:E30)</f>
        <v>63993.046000000002</v>
      </c>
      <c r="F20" s="27">
        <f t="shared" si="6"/>
        <v>23831.136999999999</v>
      </c>
      <c r="G20" s="27">
        <f t="shared" si="6"/>
        <v>225.744</v>
      </c>
    </row>
    <row r="21" spans="1:10" x14ac:dyDescent="0.2">
      <c r="A21" s="10"/>
      <c r="B21" s="18" t="s">
        <v>35</v>
      </c>
      <c r="C21" s="26">
        <f>D21+E21+F21+G21</f>
        <v>0</v>
      </c>
      <c r="D21" s="26">
        <v>0</v>
      </c>
      <c r="E21" s="26">
        <v>0</v>
      </c>
      <c r="F21" s="26">
        <v>0</v>
      </c>
      <c r="G21" s="26">
        <v>0</v>
      </c>
    </row>
    <row r="22" spans="1:10" x14ac:dyDescent="0.2">
      <c r="A22" s="10"/>
      <c r="B22" s="38" t="s">
        <v>36</v>
      </c>
      <c r="C22" s="26">
        <f t="shared" ref="C22:C30" si="7">D22+E22+F22+G22</f>
        <v>113000.06499999999</v>
      </c>
      <c r="D22" s="26">
        <v>33198.302000000003</v>
      </c>
      <c r="E22" s="26">
        <v>57309.665999999997</v>
      </c>
      <c r="F22" s="26">
        <v>22465.71</v>
      </c>
      <c r="G22" s="26">
        <v>26.387</v>
      </c>
    </row>
    <row r="23" spans="1:10" x14ac:dyDescent="0.2">
      <c r="A23" s="10"/>
      <c r="B23" s="18" t="s">
        <v>41</v>
      </c>
      <c r="C23" s="26">
        <f t="shared" si="7"/>
        <v>1439.896</v>
      </c>
      <c r="D23" s="26">
        <v>0</v>
      </c>
      <c r="E23" s="26">
        <v>1213.3389999999999</v>
      </c>
      <c r="F23" s="26">
        <v>190.3</v>
      </c>
      <c r="G23" s="26">
        <v>36.256999999999998</v>
      </c>
    </row>
    <row r="24" spans="1:10" x14ac:dyDescent="0.2">
      <c r="A24" s="10"/>
      <c r="B24" s="38" t="s">
        <v>42</v>
      </c>
      <c r="C24" s="26">
        <f t="shared" si="7"/>
        <v>48.447000000000003</v>
      </c>
      <c r="D24" s="26">
        <v>0</v>
      </c>
      <c r="E24" s="26">
        <v>0</v>
      </c>
      <c r="F24" s="26">
        <v>48.447000000000003</v>
      </c>
      <c r="G24" s="26">
        <v>0</v>
      </c>
    </row>
    <row r="25" spans="1:10" x14ac:dyDescent="0.2">
      <c r="A25" s="10"/>
      <c r="B25" s="18" t="s">
        <v>37</v>
      </c>
      <c r="C25" s="26">
        <f t="shared" si="7"/>
        <v>114701.03600000001</v>
      </c>
      <c r="D25" s="26">
        <v>114387.236</v>
      </c>
      <c r="E25" s="26">
        <v>313.8</v>
      </c>
      <c r="F25" s="26">
        <v>0</v>
      </c>
      <c r="G25" s="26">
        <v>0</v>
      </c>
    </row>
    <row r="26" spans="1:10" x14ac:dyDescent="0.2">
      <c r="A26" s="10"/>
      <c r="B26" s="18" t="s">
        <v>30</v>
      </c>
      <c r="C26" s="26">
        <f t="shared" si="7"/>
        <v>1126.68</v>
      </c>
      <c r="D26" s="26">
        <v>0</v>
      </c>
      <c r="E26" s="26">
        <v>0</v>
      </c>
      <c r="F26" s="26">
        <v>1126.68</v>
      </c>
      <c r="G26" s="26">
        <v>0</v>
      </c>
    </row>
    <row r="27" spans="1:10" x14ac:dyDescent="0.2">
      <c r="A27" s="10"/>
      <c r="B27" s="18" t="s">
        <v>16</v>
      </c>
      <c r="C27" s="26">
        <f t="shared" si="7"/>
        <v>2.0960000000000001</v>
      </c>
      <c r="D27" s="26">
        <v>0</v>
      </c>
      <c r="E27" s="26">
        <v>2.0960000000000001</v>
      </c>
      <c r="F27" s="26">
        <v>0</v>
      </c>
      <c r="G27" s="26">
        <v>0</v>
      </c>
    </row>
    <row r="28" spans="1:10" x14ac:dyDescent="0.2">
      <c r="A28" s="10"/>
      <c r="B28" s="18" t="s">
        <v>39</v>
      </c>
      <c r="C28" s="26">
        <f t="shared" si="7"/>
        <v>3356.877</v>
      </c>
      <c r="D28" s="26">
        <v>3356.877</v>
      </c>
      <c r="E28" s="26">
        <v>0</v>
      </c>
      <c r="F28" s="26">
        <v>0</v>
      </c>
      <c r="G28" s="26">
        <v>0</v>
      </c>
    </row>
    <row r="29" spans="1:10" x14ac:dyDescent="0.2">
      <c r="A29" s="10"/>
      <c r="B29" s="18" t="s">
        <v>32</v>
      </c>
      <c r="C29" s="26">
        <f t="shared" si="7"/>
        <v>351.61200000000002</v>
      </c>
      <c r="D29" s="26">
        <v>0</v>
      </c>
      <c r="E29" s="26">
        <v>351.61200000000002</v>
      </c>
      <c r="F29" s="26">
        <v>0</v>
      </c>
      <c r="G29" s="26">
        <v>0</v>
      </c>
    </row>
    <row r="30" spans="1:10" ht="15" customHeight="1" x14ac:dyDescent="0.2">
      <c r="A30" s="10"/>
      <c r="B30" s="18" t="s">
        <v>38</v>
      </c>
      <c r="C30" s="26">
        <f t="shared" si="7"/>
        <v>4965.6330000000007</v>
      </c>
      <c r="D30" s="26">
        <v>0</v>
      </c>
      <c r="E30" s="26">
        <v>4802.5330000000004</v>
      </c>
      <c r="F30" s="26">
        <v>0</v>
      </c>
      <c r="G30" s="26">
        <v>163.1</v>
      </c>
    </row>
    <row r="31" spans="1:10" x14ac:dyDescent="0.2">
      <c r="A31" s="10"/>
      <c r="B31" s="18"/>
      <c r="C31" s="23"/>
      <c r="D31" s="23"/>
      <c r="E31" s="23"/>
      <c r="F31" s="23"/>
      <c r="G31" s="23"/>
    </row>
    <row r="32" spans="1:10" s="6" customFormat="1" x14ac:dyDescent="0.2">
      <c r="A32" s="8"/>
      <c r="B32" s="17" t="s">
        <v>11</v>
      </c>
      <c r="C32" s="25">
        <f>D32+E32+F32+G32</f>
        <v>45.71255</v>
      </c>
      <c r="D32" s="25">
        <f>D33+D42</f>
        <v>25.252099999999999</v>
      </c>
      <c r="E32" s="25">
        <f t="shared" ref="E32:G32" si="8">E33+E42</f>
        <v>13.22383</v>
      </c>
      <c r="F32" s="25">
        <f t="shared" si="8"/>
        <v>7.0243099999999998</v>
      </c>
      <c r="G32" s="25">
        <f t="shared" si="8"/>
        <v>0.21231</v>
      </c>
      <c r="I32" s="2"/>
      <c r="J32" s="30"/>
    </row>
    <row r="33" spans="1:11" s="6" customFormat="1" x14ac:dyDescent="0.2">
      <c r="A33" s="8"/>
      <c r="B33" s="17" t="s">
        <v>17</v>
      </c>
      <c r="C33" s="25">
        <f>D33+E33+F33+G33</f>
        <v>13.703289999999999</v>
      </c>
      <c r="D33" s="25">
        <f>D34+D35+D38+D39+D40+D41</f>
        <v>5.0512099999999993</v>
      </c>
      <c r="E33" s="25">
        <f>E34+E35+E38+E39+E40+E41</f>
        <v>4.6265799999999997</v>
      </c>
      <c r="F33" s="25">
        <f>F34+F35+F38+F39+F40+F41</f>
        <v>3.8440600000000003</v>
      </c>
      <c r="G33" s="25">
        <f>G34+G35+G38+G39+G40+G41</f>
        <v>0.18143999999999999</v>
      </c>
      <c r="I33" s="31"/>
      <c r="J33" s="30"/>
    </row>
    <row r="34" spans="1:11" x14ac:dyDescent="0.2">
      <c r="A34" s="10"/>
      <c r="B34" s="18" t="s">
        <v>34</v>
      </c>
      <c r="C34" s="26">
        <f t="shared" ref="C34:C52" si="9">D34+E34+F34+G34</f>
        <v>2.9831099999999999</v>
      </c>
      <c r="D34" s="23">
        <v>0.80430000000000001</v>
      </c>
      <c r="E34" s="23">
        <v>1.14472</v>
      </c>
      <c r="F34" s="23">
        <v>1.0233099999999999</v>
      </c>
      <c r="G34" s="23">
        <v>1.078E-2</v>
      </c>
      <c r="H34" s="31"/>
      <c r="I34" s="37"/>
      <c r="J34" s="31"/>
      <c r="K34" s="31"/>
    </row>
    <row r="35" spans="1:11" x14ac:dyDescent="0.2">
      <c r="A35" s="10"/>
      <c r="B35" s="18" t="s">
        <v>25</v>
      </c>
      <c r="C35" s="26">
        <f t="shared" si="9"/>
        <v>0.25396999999999997</v>
      </c>
      <c r="D35" s="23">
        <f t="shared" ref="D35:G35" si="10">D36+D37</f>
        <v>0</v>
      </c>
      <c r="E35" s="23">
        <f t="shared" si="10"/>
        <v>2.6720000000000001E-2</v>
      </c>
      <c r="F35" s="23">
        <f t="shared" si="10"/>
        <v>0.22649</v>
      </c>
      <c r="G35" s="23">
        <f t="shared" si="10"/>
        <v>7.6000000000000004E-4</v>
      </c>
      <c r="H35" s="31"/>
      <c r="I35" s="37"/>
      <c r="J35" s="31"/>
      <c r="K35" s="31"/>
    </row>
    <row r="36" spans="1:11" s="36" customFormat="1" ht="12" x14ac:dyDescent="0.2">
      <c r="A36" s="33"/>
      <c r="B36" s="34" t="s">
        <v>26</v>
      </c>
      <c r="C36" s="26">
        <f t="shared" si="9"/>
        <v>0.23127</v>
      </c>
      <c r="D36" s="35">
        <v>0</v>
      </c>
      <c r="E36" s="35">
        <v>2.6720000000000001E-2</v>
      </c>
      <c r="F36" s="35">
        <f>0.22649-0.0227</f>
        <v>0.20379</v>
      </c>
      <c r="G36" s="35">
        <v>7.6000000000000004E-4</v>
      </c>
      <c r="I36" s="37"/>
    </row>
    <row r="37" spans="1:11" s="36" customFormat="1" ht="12" x14ac:dyDescent="0.2">
      <c r="A37" s="33"/>
      <c r="B37" s="34" t="s">
        <v>27</v>
      </c>
      <c r="C37" s="26">
        <f t="shared" si="9"/>
        <v>2.2700000000000001E-2</v>
      </c>
      <c r="D37" s="35">
        <v>0</v>
      </c>
      <c r="E37" s="35">
        <v>0</v>
      </c>
      <c r="F37" s="35">
        <v>2.2700000000000001E-2</v>
      </c>
      <c r="G37" s="35">
        <v>0</v>
      </c>
    </row>
    <row r="38" spans="1:11" x14ac:dyDescent="0.2">
      <c r="A38" s="10"/>
      <c r="B38" s="18" t="s">
        <v>19</v>
      </c>
      <c r="C38" s="26">
        <f t="shared" si="9"/>
        <v>0</v>
      </c>
      <c r="D38" s="23">
        <v>0</v>
      </c>
      <c r="E38" s="23">
        <v>0</v>
      </c>
      <c r="F38" s="23">
        <v>0</v>
      </c>
      <c r="G38" s="23">
        <v>0</v>
      </c>
    </row>
    <row r="39" spans="1:11" x14ac:dyDescent="0.2">
      <c r="A39" s="10"/>
      <c r="B39" s="18" t="s">
        <v>28</v>
      </c>
      <c r="C39" s="26">
        <f t="shared" si="9"/>
        <v>0.54516999999999993</v>
      </c>
      <c r="D39" s="23">
        <v>0.53932999999999998</v>
      </c>
      <c r="E39" s="23">
        <v>0</v>
      </c>
      <c r="F39" s="23">
        <v>5.8399999999999997E-3</v>
      </c>
      <c r="G39" s="23">
        <v>0</v>
      </c>
    </row>
    <row r="40" spans="1:11" x14ac:dyDescent="0.2">
      <c r="A40" s="10"/>
      <c r="B40" s="18" t="s">
        <v>29</v>
      </c>
      <c r="C40" s="26">
        <f t="shared" si="9"/>
        <v>9.8545499999999997</v>
      </c>
      <c r="D40" s="23">
        <f>3.60148+0.3061-0.2</f>
        <v>3.7075799999999997</v>
      </c>
      <c r="E40" s="23">
        <f>3.28265+0.106</f>
        <v>3.3886499999999997</v>
      </c>
      <c r="F40" s="23">
        <f>2.24032+0.3481</f>
        <v>2.5884200000000002</v>
      </c>
      <c r="G40" s="23">
        <f>0.1975-0.0276</f>
        <v>0.1699</v>
      </c>
    </row>
    <row r="41" spans="1:11" x14ac:dyDescent="0.2">
      <c r="A41" s="10"/>
      <c r="B41" s="18" t="s">
        <v>33</v>
      </c>
      <c r="C41" s="26">
        <f t="shared" si="9"/>
        <v>6.6489999999999994E-2</v>
      </c>
      <c r="D41" s="23">
        <v>0</v>
      </c>
      <c r="E41" s="23">
        <v>6.6489999999999994E-2</v>
      </c>
      <c r="F41" s="23">
        <v>0</v>
      </c>
      <c r="G41" s="23">
        <v>0</v>
      </c>
    </row>
    <row r="42" spans="1:11" x14ac:dyDescent="0.2">
      <c r="A42" s="10"/>
      <c r="B42" s="17" t="s">
        <v>18</v>
      </c>
      <c r="C42" s="25">
        <f>D42+E42+F42+G42</f>
        <v>32.009260000000005</v>
      </c>
      <c r="D42" s="25">
        <f>SUM(D43:D52)</f>
        <v>20.200890000000001</v>
      </c>
      <c r="E42" s="25">
        <f t="shared" ref="E42:G42" si="11">SUM(E43:E52)</f>
        <v>8.5972500000000007</v>
      </c>
      <c r="F42" s="25">
        <f t="shared" si="11"/>
        <v>3.18025</v>
      </c>
      <c r="G42" s="25">
        <f t="shared" si="11"/>
        <v>3.0869999999999998E-2</v>
      </c>
    </row>
    <row r="43" spans="1:11" x14ac:dyDescent="0.2">
      <c r="A43" s="10"/>
      <c r="B43" s="18" t="s">
        <v>22</v>
      </c>
      <c r="C43" s="26">
        <f t="shared" si="9"/>
        <v>0</v>
      </c>
      <c r="D43" s="23">
        <v>0</v>
      </c>
      <c r="E43" s="23">
        <v>0</v>
      </c>
      <c r="F43" s="23">
        <v>0</v>
      </c>
      <c r="G43" s="23">
        <v>0</v>
      </c>
    </row>
    <row r="44" spans="1:11" x14ac:dyDescent="0.2">
      <c r="A44" s="10"/>
      <c r="B44" s="38" t="s">
        <v>20</v>
      </c>
      <c r="C44" s="26">
        <f t="shared" si="9"/>
        <v>15.168289999999999</v>
      </c>
      <c r="D44" s="23">
        <v>4.4562999999999997</v>
      </c>
      <c r="E44" s="23">
        <v>7.6928299999999998</v>
      </c>
      <c r="F44" s="23">
        <v>3.0156299999999998</v>
      </c>
      <c r="G44" s="23">
        <v>3.5300000000000002E-3</v>
      </c>
    </row>
    <row r="45" spans="1:11" x14ac:dyDescent="0.2">
      <c r="A45" s="10"/>
      <c r="B45" s="18" t="s">
        <v>41</v>
      </c>
      <c r="C45" s="26">
        <f t="shared" si="9"/>
        <v>0.22154000000000001</v>
      </c>
      <c r="D45" s="23">
        <v>0</v>
      </c>
      <c r="E45" s="23">
        <v>0.18667</v>
      </c>
      <c r="F45" s="23">
        <v>2.9100000000000001E-2</v>
      </c>
      <c r="G45" s="23">
        <v>5.77E-3</v>
      </c>
    </row>
    <row r="46" spans="1:11" x14ac:dyDescent="0.2">
      <c r="A46" s="10"/>
      <c r="B46" s="38" t="s">
        <v>42</v>
      </c>
      <c r="C46" s="26">
        <f t="shared" si="9"/>
        <v>6.9199999999999999E-3</v>
      </c>
      <c r="D46" s="23">
        <v>0</v>
      </c>
      <c r="E46" s="23">
        <v>0</v>
      </c>
      <c r="F46" s="23">
        <v>6.9199999999999999E-3</v>
      </c>
      <c r="G46" s="23">
        <v>0</v>
      </c>
    </row>
    <row r="47" spans="1:11" x14ac:dyDescent="0.2">
      <c r="A47" s="10"/>
      <c r="B47" s="18" t="s">
        <v>37</v>
      </c>
      <c r="C47" s="26">
        <f t="shared" si="9"/>
        <v>15.339</v>
      </c>
      <c r="D47" s="23">
        <v>15.297000000000001</v>
      </c>
      <c r="E47" s="23">
        <v>4.2000000000000003E-2</v>
      </c>
      <c r="F47" s="23">
        <v>0</v>
      </c>
      <c r="G47" s="23">
        <v>0</v>
      </c>
    </row>
    <row r="48" spans="1:11" x14ac:dyDescent="0.2">
      <c r="A48" s="10"/>
      <c r="B48" s="18" t="s">
        <v>30</v>
      </c>
      <c r="C48" s="26">
        <f t="shared" si="9"/>
        <v>0.12859999999999999</v>
      </c>
      <c r="D48" s="23">
        <v>0</v>
      </c>
      <c r="E48" s="23">
        <v>0</v>
      </c>
      <c r="F48" s="23">
        <v>0.12859999999999999</v>
      </c>
      <c r="G48" s="23">
        <v>0</v>
      </c>
    </row>
    <row r="49" spans="1:7" x14ac:dyDescent="0.2">
      <c r="A49" s="10"/>
      <c r="B49" s="18" t="s">
        <v>16</v>
      </c>
      <c r="C49" s="26">
        <f t="shared" si="9"/>
        <v>3.2000000000000003E-4</v>
      </c>
      <c r="D49" s="23">
        <v>0</v>
      </c>
      <c r="E49" s="23">
        <v>3.2000000000000003E-4</v>
      </c>
      <c r="F49" s="23">
        <v>0</v>
      </c>
      <c r="G49" s="23">
        <v>0</v>
      </c>
    </row>
    <row r="50" spans="1:7" x14ac:dyDescent="0.2">
      <c r="A50" s="10"/>
      <c r="B50" s="18" t="s">
        <v>39</v>
      </c>
      <c r="C50" s="26">
        <f t="shared" si="9"/>
        <v>0.44758999999999999</v>
      </c>
      <c r="D50" s="23">
        <v>0.44758999999999999</v>
      </c>
      <c r="E50" s="23">
        <v>0</v>
      </c>
      <c r="F50" s="23">
        <v>0</v>
      </c>
      <c r="G50" s="23">
        <v>0</v>
      </c>
    </row>
    <row r="51" spans="1:7" x14ac:dyDescent="0.2">
      <c r="A51" s="10"/>
      <c r="B51" s="18" t="s">
        <v>31</v>
      </c>
      <c r="C51" s="26">
        <f t="shared" si="9"/>
        <v>4.0169999999999997E-2</v>
      </c>
      <c r="D51" s="23">
        <v>0</v>
      </c>
      <c r="E51" s="23">
        <v>4.0169999999999997E-2</v>
      </c>
      <c r="F51" s="23">
        <v>0</v>
      </c>
      <c r="G51" s="23">
        <v>0</v>
      </c>
    </row>
    <row r="52" spans="1:7" ht="14.25" customHeight="1" x14ac:dyDescent="0.2">
      <c r="A52" s="10"/>
      <c r="B52" s="18" t="s">
        <v>38</v>
      </c>
      <c r="C52" s="26">
        <f t="shared" si="9"/>
        <v>0.65683000000000002</v>
      </c>
      <c r="D52" s="23">
        <v>0</v>
      </c>
      <c r="E52" s="23">
        <v>0.63526000000000005</v>
      </c>
      <c r="F52" s="23">
        <v>0</v>
      </c>
      <c r="G52" s="23">
        <v>2.1569999999999999E-2</v>
      </c>
    </row>
    <row r="53" spans="1:7" x14ac:dyDescent="0.2">
      <c r="A53" s="10"/>
      <c r="B53" s="18"/>
      <c r="C53" s="26"/>
      <c r="D53" s="26"/>
      <c r="E53" s="26"/>
      <c r="F53" s="26"/>
      <c r="G53" s="26"/>
    </row>
    <row r="54" spans="1:7" s="13" customFormat="1" x14ac:dyDescent="0.2">
      <c r="A54" s="12" t="s">
        <v>15</v>
      </c>
      <c r="B54" s="41" t="s">
        <v>21</v>
      </c>
      <c r="C54" s="41"/>
      <c r="D54" s="41"/>
      <c r="E54" s="41"/>
      <c r="F54" s="41"/>
      <c r="G54" s="41"/>
    </row>
    <row r="55" spans="1:7" s="15" customFormat="1" x14ac:dyDescent="0.2">
      <c r="A55" s="14"/>
      <c r="B55" s="21" t="s">
        <v>10</v>
      </c>
      <c r="C55" s="28">
        <f>D55+E55+F55+G55</f>
        <v>337601.14000000007</v>
      </c>
      <c r="D55" s="28">
        <f>D10</f>
        <v>187263.86000000002</v>
      </c>
      <c r="E55" s="28">
        <f t="shared" ref="E55:G55" si="12">E10</f>
        <v>97267.90400000001</v>
      </c>
      <c r="F55" s="28">
        <f t="shared" si="12"/>
        <v>51538.872000000003</v>
      </c>
      <c r="G55" s="28">
        <f t="shared" si="12"/>
        <v>1530.5039999999999</v>
      </c>
    </row>
    <row r="56" spans="1:7" s="15" customFormat="1" x14ac:dyDescent="0.2">
      <c r="A56" s="14"/>
      <c r="B56" s="21" t="s">
        <v>11</v>
      </c>
      <c r="C56" s="28">
        <f>D56+E56+F56+G56</f>
        <v>45.71255</v>
      </c>
      <c r="D56" s="22">
        <f>D32</f>
        <v>25.252099999999999</v>
      </c>
      <c r="E56" s="22">
        <f>E32</f>
        <v>13.22383</v>
      </c>
      <c r="F56" s="22">
        <f>F32</f>
        <v>7.0243099999999998</v>
      </c>
      <c r="G56" s="22">
        <f>G32</f>
        <v>0.21231</v>
      </c>
    </row>
    <row r="57" spans="1:7" x14ac:dyDescent="0.2">
      <c r="A57" s="8" t="s">
        <v>23</v>
      </c>
      <c r="B57" s="40" t="s">
        <v>12</v>
      </c>
      <c r="C57" s="40"/>
      <c r="D57" s="40"/>
      <c r="E57" s="40"/>
      <c r="F57" s="40"/>
      <c r="G57" s="40"/>
    </row>
    <row r="58" spans="1:7" x14ac:dyDescent="0.2">
      <c r="A58" s="10"/>
      <c r="B58" s="16" t="s">
        <v>10</v>
      </c>
      <c r="C58" s="28">
        <f>D58+E58+F58+G58</f>
        <v>15870.894339999999</v>
      </c>
      <c r="D58" s="23">
        <v>9020.6723099999999</v>
      </c>
      <c r="E58" s="23">
        <v>4558.4816700000001</v>
      </c>
      <c r="F58" s="23">
        <v>2217.6743799999999</v>
      </c>
      <c r="G58" s="23">
        <v>74.065979999999996</v>
      </c>
    </row>
    <row r="59" spans="1:7" x14ac:dyDescent="0.2">
      <c r="A59" s="10"/>
      <c r="B59" s="16" t="s">
        <v>11</v>
      </c>
      <c r="C59" s="28">
        <f t="shared" ref="C59" si="13">D59+E59+F59+G59</f>
        <v>2.1489599999999998</v>
      </c>
      <c r="D59" s="23">
        <v>1.2214400000000001</v>
      </c>
      <c r="E59" s="23">
        <v>0.61724000000000001</v>
      </c>
      <c r="F59" s="23">
        <v>0.30027999999999999</v>
      </c>
      <c r="G59" s="23">
        <v>0.01</v>
      </c>
    </row>
    <row r="60" spans="1:7" x14ac:dyDescent="0.2">
      <c r="A60" s="10" t="s">
        <v>24</v>
      </c>
      <c r="B60" s="19" t="s">
        <v>7</v>
      </c>
      <c r="C60" s="32">
        <f>C58/C7*100</f>
        <v>4.4899999994720936</v>
      </c>
      <c r="D60" s="20"/>
      <c r="E60" s="20"/>
      <c r="F60" s="20"/>
      <c r="G60" s="20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4"/>
    </row>
    <row r="67" spans="1:8" s="9" customFormat="1" x14ac:dyDescent="0.2">
      <c r="A67" s="11"/>
      <c r="D67" s="24"/>
      <c r="H67" s="2"/>
    </row>
    <row r="68" spans="1:8" s="9" customFormat="1" x14ac:dyDescent="0.2">
      <c r="A68" s="11"/>
      <c r="D68" s="24"/>
      <c r="H68" s="2"/>
    </row>
    <row r="69" spans="1:8" s="9" customFormat="1" x14ac:dyDescent="0.2">
      <c r="A69" s="11"/>
      <c r="D69" s="24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E65379:G65540 C7:G8 E65369:G65370 E65364:G65366 C55:G56 E65376:G65377 C58:G60 D10:G19 D21:G53 C10:C53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год план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2022-03-02T07:27:21Z</dcterms:modified>
</cp:coreProperties>
</file>