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320" windowHeight="7635" tabRatio="294"/>
  </bookViews>
  <sheets>
    <sheet name="2019 год " sheetId="4" r:id="rId1"/>
  </sheets>
  <calcPr calcId="145621"/>
</workbook>
</file>

<file path=xl/calcChain.xml><?xml version="1.0" encoding="utf-8"?>
<calcChain xmlns="http://schemas.openxmlformats.org/spreadsheetml/2006/main">
  <c r="E8" i="4" l="1"/>
  <c r="F8" i="4"/>
  <c r="G8" i="4"/>
  <c r="D8" i="4"/>
  <c r="E7" i="4"/>
  <c r="F7" i="4"/>
  <c r="G7" i="4"/>
  <c r="D7" i="4"/>
  <c r="D55" i="4"/>
  <c r="C29" i="4"/>
  <c r="C30" i="4"/>
  <c r="C23" i="4" l="1"/>
  <c r="G40" i="4"/>
  <c r="F34" i="4"/>
  <c r="E40" i="4"/>
  <c r="D40" i="4"/>
  <c r="E35" i="4"/>
  <c r="F35" i="4"/>
  <c r="C35" i="4" s="1"/>
  <c r="G35" i="4"/>
  <c r="D35" i="4"/>
  <c r="C36" i="4"/>
  <c r="C37" i="4"/>
  <c r="G12" i="4"/>
  <c r="C40" i="4"/>
  <c r="C52" i="4"/>
  <c r="F20" i="4" l="1"/>
  <c r="G20" i="4"/>
  <c r="D43" i="4"/>
  <c r="D20" i="4" l="1"/>
  <c r="C19" i="4"/>
  <c r="C59" i="4"/>
  <c r="C58" i="4"/>
  <c r="C7" i="4"/>
  <c r="C44" i="4"/>
  <c r="C46" i="4"/>
  <c r="C47" i="4"/>
  <c r="C48" i="4"/>
  <c r="C49" i="4"/>
  <c r="C50" i="4"/>
  <c r="C51" i="4"/>
  <c r="C43" i="4"/>
  <c r="C22" i="4"/>
  <c r="C24" i="4"/>
  <c r="C26" i="4"/>
  <c r="C27" i="4"/>
  <c r="C28" i="4"/>
  <c r="C21" i="4"/>
  <c r="E42" i="4"/>
  <c r="F42" i="4"/>
  <c r="G42" i="4"/>
  <c r="E33" i="4" l="1"/>
  <c r="E20" i="4"/>
  <c r="C20" i="4" s="1"/>
  <c r="C38" i="4"/>
  <c r="C60" i="4"/>
  <c r="C8" i="4"/>
  <c r="C39" i="4"/>
  <c r="D33" i="4"/>
  <c r="C41" i="4"/>
  <c r="C16" i="4"/>
  <c r="C25" i="4"/>
  <c r="E11" i="4"/>
  <c r="C15" i="4"/>
  <c r="C14" i="4"/>
  <c r="C17" i="4"/>
  <c r="C12" i="4"/>
  <c r="E32" i="4" l="1"/>
  <c r="E10" i="4"/>
  <c r="E55" i="4" s="1"/>
  <c r="F33" i="4"/>
  <c r="G33" i="4"/>
  <c r="C34" i="4"/>
  <c r="G11" i="4"/>
  <c r="G10" i="4" s="1"/>
  <c r="C13" i="4"/>
  <c r="F11" i="4"/>
  <c r="E56" i="4" l="1"/>
  <c r="G55" i="4"/>
  <c r="G32" i="4"/>
  <c r="F32" i="4"/>
  <c r="F10" i="4"/>
  <c r="F55" i="4" s="1"/>
  <c r="C33" i="4"/>
  <c r="G56" i="4" l="1"/>
  <c r="F56" i="4"/>
  <c r="C45" i="4"/>
  <c r="D42" i="4"/>
  <c r="D32" i="4" s="1"/>
  <c r="D56" i="4" l="1"/>
  <c r="C56" i="4" s="1"/>
  <c r="C32" i="4"/>
  <c r="C42" i="4"/>
  <c r="C18" i="4"/>
  <c r="D11" i="4"/>
  <c r="D10" i="4" s="1"/>
  <c r="C10" i="4" l="1"/>
  <c r="C55" i="4"/>
  <c r="C11" i="4"/>
</calcChain>
</file>

<file path=xl/sharedStrings.xml><?xml version="1.0" encoding="utf-8"?>
<sst xmlns="http://schemas.openxmlformats.org/spreadsheetml/2006/main" count="66" uniqueCount="44">
  <si>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</si>
  <si>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</si>
  <si>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</si>
  <si>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</si>
  <si>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</si>
  <si>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</si>
  <si>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</si>
  <si>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</si>
  <si>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</si>
  <si>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</si>
  <si>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</si>
  <si>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</si>
  <si>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</si>
  <si>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</si>
  <si>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</si>
  <si>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</si>
  <si>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</si>
  <si>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</si>
  <si>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</si>
  <si>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</si>
  <si>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</si>
  <si>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</si>
  <si>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</si>
  <si>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</si>
  <si>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</si>
  <si>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</si>
  <si>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</si>
  <si>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</si>
  <si>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</si>
  <si>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</si>
  <si>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</si>
  <si>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</si>
  <si>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</si>
  <si>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</si>
  <si>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"РУСЭНЕРГОСБЫТ"</t>
  </si>
  <si>
    <t>АО "РКЦ "Прогресс"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</si>
  <si>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</si>
  <si>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</si>
  <si>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</si>
  <si>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</si>
  <si>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"Энергохолдинг"</t>
  </si>
  <si>
    <t>Баланс электроэнергии на 2019 год</t>
  </si>
  <si>
    <t>ООО "Самарская электросетевая компания"</t>
  </si>
  <si>
    <t>ООО"ВолгаТрансАвто"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</si>
</sst>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8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4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165" fontId="3" fillId="0" borderId="0" xfId="0" applyNumberFormat="1" applyFont="1" applyFill="1"/>
    <xf numFmtId="4" fontId="11" fillId="2" borderId="2" xfId="0" applyNumberFormat="1" applyFont="1" applyFill="1" applyBorder="1" applyAlignment="1" applyProtection="1">
      <alignment horizontal="right" vertical="center"/>
      <protection locked="0"/>
    </xf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164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/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Normal="100" zoomScaleSheetLayoutView="100" workbookViewId="0">
      <selection activeCell="I28" sqref="I28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0.42578125" style="9" bestFit="1" customWidth="1"/>
    <col min="8" max="8" width="13.42578125" style="2" customWidth="1"/>
    <col min="9" max="9" width="9.140625" style="2"/>
    <col min="10" max="10" width="10.140625" style="2" bestFit="1" customWidth="1"/>
    <col min="11" max="16384" width="9.140625" style="2"/>
  </cols>
  <sheetData>
    <row r="1" spans="1:10" x14ac:dyDescent="0.2">
      <c r="A1" s="41" t="s">
        <v>41</v>
      </c>
      <c r="B1" s="41"/>
      <c r="C1" s="41"/>
      <c r="D1" s="41"/>
      <c r="E1" s="41"/>
      <c r="F1" s="41"/>
      <c r="G1" s="41"/>
    </row>
    <row r="2" spans="1:10" x14ac:dyDescent="0.2">
      <c r="A2" s="3"/>
      <c r="B2" s="4"/>
      <c r="C2" s="4"/>
      <c r="D2" s="4"/>
      <c r="E2" s="5"/>
      <c r="F2" s="5"/>
      <c r="G2" s="5"/>
    </row>
    <row r="3" spans="1:10" s="6" customFormat="1" x14ac:dyDescent="0.2">
      <c r="A3" s="42" t="s">
        <v>0</v>
      </c>
      <c r="B3" s="42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0" s="6" customFormat="1" x14ac:dyDescent="0.2">
      <c r="A4" s="42"/>
      <c r="B4" s="42"/>
      <c r="C4" s="43"/>
      <c r="D4" s="43"/>
      <c r="E4" s="43"/>
      <c r="F4" s="43"/>
      <c r="G4" s="43"/>
    </row>
    <row r="5" spans="1:10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0" ht="25.5" customHeight="1" x14ac:dyDescent="0.2">
      <c r="A6" s="8" t="s">
        <v>8</v>
      </c>
      <c r="B6" s="38" t="s">
        <v>13</v>
      </c>
      <c r="C6" s="38"/>
      <c r="D6" s="38"/>
      <c r="E6" s="38"/>
      <c r="F6" s="38"/>
      <c r="G6" s="38"/>
    </row>
    <row r="7" spans="1:10" x14ac:dyDescent="0.2">
      <c r="A7" s="10"/>
      <c r="B7" s="16" t="s">
        <v>10</v>
      </c>
      <c r="C7" s="23">
        <f>D7+E7+F7+G7</f>
        <v>354976.63640000002</v>
      </c>
      <c r="D7" s="23">
        <f>D10+D58</f>
        <v>189709.35200000001</v>
      </c>
      <c r="E7" s="23">
        <f t="shared" ref="E7:G7" si="0">E10+E58</f>
        <v>88321.930200000017</v>
      </c>
      <c r="F7" s="23">
        <f t="shared" si="0"/>
        <v>75429.072100000005</v>
      </c>
      <c r="G7" s="23">
        <f t="shared" si="0"/>
        <v>1516.2820999999999</v>
      </c>
    </row>
    <row r="8" spans="1:10" x14ac:dyDescent="0.2">
      <c r="A8" s="10"/>
      <c r="B8" s="16" t="s">
        <v>11</v>
      </c>
      <c r="C8" s="23">
        <f>D8+E8+F8+G8</f>
        <v>44.526870000000002</v>
      </c>
      <c r="D8" s="23">
        <f>D56+D59</f>
        <v>22.752850000000002</v>
      </c>
      <c r="E8" s="23">
        <f t="shared" ref="E8:G8" si="1">E56+E59</f>
        <v>11.800690000000001</v>
      </c>
      <c r="F8" s="23">
        <f t="shared" si="1"/>
        <v>9.7781199999999977</v>
      </c>
      <c r="G8" s="23">
        <f t="shared" si="1"/>
        <v>0.19520999999999999</v>
      </c>
    </row>
    <row r="9" spans="1:10" ht="25.5" customHeight="1" x14ac:dyDescent="0.2">
      <c r="A9" s="8" t="s">
        <v>9</v>
      </c>
      <c r="B9" s="39" t="s">
        <v>14</v>
      </c>
      <c r="C9" s="39"/>
      <c r="D9" s="39"/>
      <c r="E9" s="39"/>
      <c r="F9" s="39"/>
      <c r="G9" s="39"/>
    </row>
    <row r="10" spans="1:10" s="6" customFormat="1" x14ac:dyDescent="0.2">
      <c r="A10" s="8"/>
      <c r="B10" s="17" t="s">
        <v>10</v>
      </c>
      <c r="C10" s="25">
        <f>D10+E10+F10+G10</f>
        <v>339038.18540000002</v>
      </c>
      <c r="D10" s="25">
        <f>D11+D20</f>
        <v>181438.16200000001</v>
      </c>
      <c r="E10" s="25">
        <f t="shared" ref="E10:G10" si="2">E11+E20</f>
        <v>83331.435000000012</v>
      </c>
      <c r="F10" s="25">
        <f t="shared" si="2"/>
        <v>72842.588400000008</v>
      </c>
      <c r="G10" s="25">
        <f t="shared" si="2"/>
        <v>1426</v>
      </c>
      <c r="H10" s="2"/>
    </row>
    <row r="11" spans="1:10" s="6" customFormat="1" x14ac:dyDescent="0.2">
      <c r="A11" s="8"/>
      <c r="B11" s="17" t="s">
        <v>17</v>
      </c>
      <c r="C11" s="25">
        <f>D11+E11+F11+G11</f>
        <v>87940.214000000007</v>
      </c>
      <c r="D11" s="25">
        <f>D12+D13+D16+D17+D18+D19</f>
        <v>37294</v>
      </c>
      <c r="E11" s="25">
        <f t="shared" ref="E11:G11" si="3">E12+E13+E16+E17+E18+E19</f>
        <v>8452.0789999999997</v>
      </c>
      <c r="F11" s="25">
        <f t="shared" si="3"/>
        <v>40768.135000000002</v>
      </c>
      <c r="G11" s="25">
        <f t="shared" si="3"/>
        <v>1426</v>
      </c>
      <c r="I11" s="31"/>
      <c r="J11" s="31"/>
    </row>
    <row r="12" spans="1:10" x14ac:dyDescent="0.2">
      <c r="A12" s="10"/>
      <c r="B12" s="18" t="s">
        <v>36</v>
      </c>
      <c r="C12" s="26">
        <f>D12+E12+F12+G12</f>
        <v>19160.361000000004</v>
      </c>
      <c r="D12" s="26">
        <v>1954.1759999999999</v>
      </c>
      <c r="E12" s="26">
        <v>4591.7740000000003</v>
      </c>
      <c r="F12" s="26">
        <v>12411.958000000001</v>
      </c>
      <c r="G12" s="26">
        <f>202.132+0.321</f>
        <v>202.453</v>
      </c>
      <c r="H12" s="6"/>
      <c r="J12" s="32"/>
    </row>
    <row r="13" spans="1:10" x14ac:dyDescent="0.2">
      <c r="A13" s="10"/>
      <c r="B13" s="18" t="s">
        <v>26</v>
      </c>
      <c r="C13" s="26">
        <f t="shared" ref="C13:C19" si="4">D13+E13+F13+G13</f>
        <v>978</v>
      </c>
      <c r="D13" s="26">
        <v>0</v>
      </c>
      <c r="E13" s="26">
        <v>0</v>
      </c>
      <c r="F13" s="26">
        <v>474</v>
      </c>
      <c r="G13" s="26">
        <v>504</v>
      </c>
      <c r="J13" s="32"/>
    </row>
    <row r="14" spans="1:10" s="37" customFormat="1" ht="11.25" x14ac:dyDescent="0.2">
      <c r="A14" s="34"/>
      <c r="B14" s="35" t="s">
        <v>27</v>
      </c>
      <c r="C14" s="36">
        <f t="shared" si="4"/>
        <v>931</v>
      </c>
      <c r="D14" s="36">
        <v>0</v>
      </c>
      <c r="E14" s="36">
        <v>0</v>
      </c>
      <c r="F14" s="36">
        <v>468</v>
      </c>
      <c r="G14" s="36">
        <v>463</v>
      </c>
      <c r="J14" s="44"/>
    </row>
    <row r="15" spans="1:10" s="37" customFormat="1" ht="11.25" x14ac:dyDescent="0.2">
      <c r="A15" s="34"/>
      <c r="B15" s="35" t="s">
        <v>28</v>
      </c>
      <c r="C15" s="36">
        <f t="shared" si="4"/>
        <v>47</v>
      </c>
      <c r="D15" s="36">
        <v>0</v>
      </c>
      <c r="E15" s="36">
        <v>0</v>
      </c>
      <c r="F15" s="36">
        <v>6</v>
      </c>
      <c r="G15" s="36">
        <v>41</v>
      </c>
      <c r="J15" s="44"/>
    </row>
    <row r="16" spans="1:10" x14ac:dyDescent="0.2">
      <c r="A16" s="10"/>
      <c r="B16" s="18" t="s">
        <v>20</v>
      </c>
      <c r="C16" s="26">
        <f t="shared" si="4"/>
        <v>1.296</v>
      </c>
      <c r="D16" s="26">
        <v>0</v>
      </c>
      <c r="E16" s="26">
        <v>0</v>
      </c>
      <c r="F16" s="26">
        <v>1.296</v>
      </c>
      <c r="G16" s="26">
        <v>0</v>
      </c>
    </row>
    <row r="17" spans="1:10" x14ac:dyDescent="0.2">
      <c r="A17" s="10"/>
      <c r="B17" s="18" t="s">
        <v>29</v>
      </c>
      <c r="C17" s="26">
        <f t="shared" si="4"/>
        <v>4481</v>
      </c>
      <c r="D17" s="26">
        <v>4423</v>
      </c>
      <c r="E17" s="26">
        <v>0</v>
      </c>
      <c r="F17" s="26">
        <v>58</v>
      </c>
      <c r="G17" s="26">
        <v>0</v>
      </c>
    </row>
    <row r="18" spans="1:10" x14ac:dyDescent="0.2">
      <c r="A18" s="10"/>
      <c r="B18" s="18" t="s">
        <v>30</v>
      </c>
      <c r="C18" s="26">
        <f t="shared" si="4"/>
        <v>62701.478000000003</v>
      </c>
      <c r="D18" s="30">
        <v>30916.824000000001</v>
      </c>
      <c r="E18" s="30">
        <v>3242.2260000000001</v>
      </c>
      <c r="F18" s="30">
        <v>27822.881000000001</v>
      </c>
      <c r="G18" s="30">
        <v>719.54700000000003</v>
      </c>
    </row>
    <row r="19" spans="1:10" x14ac:dyDescent="0.2">
      <c r="A19" s="10"/>
      <c r="B19" s="18" t="s">
        <v>34</v>
      </c>
      <c r="C19" s="26">
        <f t="shared" si="4"/>
        <v>618.07899999999995</v>
      </c>
      <c r="D19" s="30">
        <v>0</v>
      </c>
      <c r="E19" s="30">
        <v>618.07899999999995</v>
      </c>
      <c r="F19" s="30">
        <v>0</v>
      </c>
      <c r="G19" s="30">
        <v>0</v>
      </c>
    </row>
    <row r="20" spans="1:10" x14ac:dyDescent="0.2">
      <c r="A20" s="10"/>
      <c r="B20" s="17" t="s">
        <v>18</v>
      </c>
      <c r="C20" s="25">
        <f>D20+E20+F20+G20</f>
        <v>251097.97140000004</v>
      </c>
      <c r="D20" s="27">
        <f>SUM(D21:D30)</f>
        <v>144144.16200000001</v>
      </c>
      <c r="E20" s="27">
        <f t="shared" ref="E20:G20" si="5">SUM(E21:E30)</f>
        <v>74879.356000000014</v>
      </c>
      <c r="F20" s="27">
        <f t="shared" si="5"/>
        <v>32074.453400000002</v>
      </c>
      <c r="G20" s="27">
        <f t="shared" si="5"/>
        <v>0</v>
      </c>
    </row>
    <row r="21" spans="1:10" x14ac:dyDescent="0.2">
      <c r="A21" s="10"/>
      <c r="B21" s="18" t="s">
        <v>37</v>
      </c>
      <c r="C21" s="26">
        <f>D21+E21+F21+G21</f>
        <v>206.792</v>
      </c>
      <c r="D21" s="26">
        <v>0</v>
      </c>
      <c r="E21" s="26">
        <v>0</v>
      </c>
      <c r="F21" s="26">
        <v>206.792</v>
      </c>
      <c r="G21" s="26">
        <v>0</v>
      </c>
    </row>
    <row r="22" spans="1:10" x14ac:dyDescent="0.2">
      <c r="A22" s="10"/>
      <c r="B22" s="45" t="s">
        <v>38</v>
      </c>
      <c r="C22" s="30">
        <f t="shared" ref="C22:C30" si="6">D22+E22+F22+G22</f>
        <v>127653.092</v>
      </c>
      <c r="D22" s="30">
        <v>27162.608</v>
      </c>
      <c r="E22" s="30">
        <v>69928.978000000003</v>
      </c>
      <c r="F22" s="30">
        <v>30561.506000000001</v>
      </c>
      <c r="G22" s="30">
        <v>0</v>
      </c>
    </row>
    <row r="23" spans="1:10" x14ac:dyDescent="0.2">
      <c r="A23" s="10"/>
      <c r="B23" s="18" t="s">
        <v>40</v>
      </c>
      <c r="C23" s="26">
        <f t="shared" si="6"/>
        <v>927.51599999999996</v>
      </c>
      <c r="D23" s="26">
        <v>0</v>
      </c>
      <c r="E23" s="26">
        <v>418.89299999999997</v>
      </c>
      <c r="F23" s="26">
        <v>508.62299999999999</v>
      </c>
      <c r="G23" s="26">
        <v>0</v>
      </c>
    </row>
    <row r="24" spans="1:10" x14ac:dyDescent="0.2">
      <c r="A24" s="10"/>
      <c r="B24" s="45" t="s">
        <v>35</v>
      </c>
      <c r="C24" s="30">
        <f t="shared" si="6"/>
        <v>453.90699999999998</v>
      </c>
      <c r="D24" s="47">
        <v>0</v>
      </c>
      <c r="E24" s="47">
        <v>453.90699999999998</v>
      </c>
      <c r="F24" s="30">
        <v>0</v>
      </c>
      <c r="G24" s="30">
        <v>0</v>
      </c>
    </row>
    <row r="25" spans="1:10" x14ac:dyDescent="0.2">
      <c r="A25" s="10"/>
      <c r="B25" s="18" t="s">
        <v>39</v>
      </c>
      <c r="C25" s="26">
        <f t="shared" si="6"/>
        <v>113275.15100000001</v>
      </c>
      <c r="D25" s="26">
        <v>112886.29700000001</v>
      </c>
      <c r="E25" s="26">
        <v>388.85399999999998</v>
      </c>
      <c r="F25" s="26">
        <v>0</v>
      </c>
      <c r="G25" s="26">
        <v>0</v>
      </c>
    </row>
    <row r="26" spans="1:10" x14ac:dyDescent="0.2">
      <c r="A26" s="10"/>
      <c r="B26" s="18" t="s">
        <v>31</v>
      </c>
      <c r="C26" s="26">
        <f t="shared" si="6"/>
        <v>797.53240000000005</v>
      </c>
      <c r="D26" s="26">
        <v>0</v>
      </c>
      <c r="E26" s="26">
        <v>0</v>
      </c>
      <c r="F26" s="26">
        <v>797.53240000000005</v>
      </c>
      <c r="G26" s="26">
        <v>0</v>
      </c>
    </row>
    <row r="27" spans="1:10" x14ac:dyDescent="0.2">
      <c r="A27" s="10"/>
      <c r="B27" s="18" t="s">
        <v>16</v>
      </c>
      <c r="C27" s="26">
        <f t="shared" si="6"/>
        <v>1.327</v>
      </c>
      <c r="D27" s="26">
        <v>0</v>
      </c>
      <c r="E27" s="26">
        <v>1.327</v>
      </c>
      <c r="F27" s="26">
        <v>0</v>
      </c>
      <c r="G27" s="26">
        <v>0</v>
      </c>
    </row>
    <row r="28" spans="1:10" x14ac:dyDescent="0.2">
      <c r="A28" s="10"/>
      <c r="B28" s="18" t="s">
        <v>43</v>
      </c>
      <c r="C28" s="26">
        <f t="shared" si="6"/>
        <v>4095.2570000000001</v>
      </c>
      <c r="D28" s="26">
        <v>4095.2570000000001</v>
      </c>
      <c r="E28" s="26">
        <v>0</v>
      </c>
      <c r="F28" s="26">
        <v>0</v>
      </c>
      <c r="G28" s="26">
        <v>0</v>
      </c>
    </row>
    <row r="29" spans="1:10" x14ac:dyDescent="0.2">
      <c r="A29" s="10"/>
      <c r="B29" s="18" t="s">
        <v>33</v>
      </c>
      <c r="C29" s="26">
        <f t="shared" si="6"/>
        <v>495.17099999999999</v>
      </c>
      <c r="D29" s="23">
        <v>0</v>
      </c>
      <c r="E29" s="23">
        <v>495.17099999999999</v>
      </c>
      <c r="F29" s="23">
        <v>0</v>
      </c>
      <c r="G29" s="23">
        <v>0</v>
      </c>
    </row>
    <row r="30" spans="1:10" ht="15" customHeight="1" x14ac:dyDescent="0.2">
      <c r="A30" s="10"/>
      <c r="B30" s="18" t="s">
        <v>42</v>
      </c>
      <c r="C30" s="26">
        <f t="shared" si="6"/>
        <v>3192.2260000000001</v>
      </c>
      <c r="D30" s="23">
        <v>0</v>
      </c>
      <c r="E30" s="23">
        <v>3192.2260000000001</v>
      </c>
      <c r="F30" s="23">
        <v>0</v>
      </c>
      <c r="G30" s="23">
        <v>0</v>
      </c>
    </row>
    <row r="31" spans="1:10" x14ac:dyDescent="0.2">
      <c r="A31" s="10"/>
      <c r="B31" s="18"/>
      <c r="C31" s="23"/>
      <c r="D31" s="23"/>
      <c r="E31" s="23"/>
      <c r="F31" s="23"/>
      <c r="G31" s="23"/>
    </row>
    <row r="32" spans="1:10" s="6" customFormat="1" x14ac:dyDescent="0.2">
      <c r="A32" s="8"/>
      <c r="B32" s="17" t="s">
        <v>11</v>
      </c>
      <c r="C32" s="25">
        <f>D32+E32+F32+G32</f>
        <v>42.5276</v>
      </c>
      <c r="D32" s="25">
        <f>D33+D42</f>
        <v>21.715340000000001</v>
      </c>
      <c r="E32" s="25">
        <f t="shared" ref="E32:G32" si="7">E33+E42</f>
        <v>11.174700000000001</v>
      </c>
      <c r="F32" s="25">
        <f t="shared" si="7"/>
        <v>9.4536799999999985</v>
      </c>
      <c r="G32" s="25">
        <f t="shared" si="7"/>
        <v>0.18387999999999999</v>
      </c>
      <c r="I32" s="2"/>
      <c r="J32" s="31"/>
    </row>
    <row r="33" spans="1:11" s="6" customFormat="1" x14ac:dyDescent="0.2">
      <c r="A33" s="8"/>
      <c r="B33" s="17" t="s">
        <v>17</v>
      </c>
      <c r="C33" s="25">
        <f>D33+E33+F33+G33</f>
        <v>11.12349</v>
      </c>
      <c r="D33" s="25">
        <f>D34+D35+D38+D39+D40+D41</f>
        <v>4.7144000000000004</v>
      </c>
      <c r="E33" s="25">
        <f>E34+E35+E38+E39+E40+E41</f>
        <v>1.0684399999999998</v>
      </c>
      <c r="F33" s="25">
        <f>F34+F35+F38+F39+F40+F41</f>
        <v>5.1567699999999999</v>
      </c>
      <c r="G33" s="25">
        <f>G34+G35+G38+G39+G40+G41</f>
        <v>0.18387999999999999</v>
      </c>
      <c r="I33" s="32"/>
      <c r="J33" s="31"/>
    </row>
    <row r="34" spans="1:11" x14ac:dyDescent="0.2">
      <c r="A34" s="10"/>
      <c r="B34" s="18" t="s">
        <v>36</v>
      </c>
      <c r="C34" s="23">
        <f>D34+E34+F34+G34</f>
        <v>2.5123899999999999</v>
      </c>
      <c r="D34" s="23">
        <v>0.23758000000000001</v>
      </c>
      <c r="E34" s="23">
        <v>0.55349999999999999</v>
      </c>
      <c r="F34" s="23">
        <f>1.47154+0.2254</f>
        <v>1.6969400000000001</v>
      </c>
      <c r="G34" s="23">
        <v>2.4369999999999999E-2</v>
      </c>
      <c r="I34" s="37"/>
      <c r="J34" s="32"/>
    </row>
    <row r="35" spans="1:11" x14ac:dyDescent="0.2">
      <c r="A35" s="10"/>
      <c r="B35" s="18" t="s">
        <v>26</v>
      </c>
      <c r="C35" s="23">
        <f t="shared" ref="C35:C37" si="8">D35+E35+F35+G35</f>
        <v>0.12509999999999999</v>
      </c>
      <c r="D35" s="23">
        <f>D36+D37</f>
        <v>0</v>
      </c>
      <c r="E35" s="23">
        <f t="shared" ref="E35:G35" si="9">E36+E37</f>
        <v>0</v>
      </c>
      <c r="F35" s="23">
        <f t="shared" si="9"/>
        <v>6.3200000000000006E-2</v>
      </c>
      <c r="G35" s="23">
        <f t="shared" si="9"/>
        <v>6.1899999999999997E-2</v>
      </c>
      <c r="H35" s="32"/>
      <c r="I35" s="37"/>
      <c r="J35" s="32"/>
      <c r="K35" s="32"/>
    </row>
    <row r="36" spans="1:11" s="37" customFormat="1" ht="11.25" x14ac:dyDescent="0.2">
      <c r="A36" s="34"/>
      <c r="B36" s="35" t="s">
        <v>27</v>
      </c>
      <c r="C36" s="36">
        <f t="shared" si="8"/>
        <v>0.12435</v>
      </c>
      <c r="D36" s="36">
        <v>0</v>
      </c>
      <c r="E36" s="36">
        <v>0</v>
      </c>
      <c r="F36" s="36">
        <v>6.2450000000000006E-2</v>
      </c>
      <c r="G36" s="36">
        <v>6.1899999999999997E-2</v>
      </c>
    </row>
    <row r="37" spans="1:11" s="37" customFormat="1" ht="11.25" x14ac:dyDescent="0.2">
      <c r="A37" s="34"/>
      <c r="B37" s="35" t="s">
        <v>28</v>
      </c>
      <c r="C37" s="36">
        <f t="shared" si="8"/>
        <v>7.5000000000000002E-4</v>
      </c>
      <c r="D37" s="36">
        <v>0</v>
      </c>
      <c r="E37" s="36">
        <v>0</v>
      </c>
      <c r="F37" s="36">
        <v>7.5000000000000002E-4</v>
      </c>
      <c r="G37" s="36">
        <v>0</v>
      </c>
    </row>
    <row r="38" spans="1:11" x14ac:dyDescent="0.2">
      <c r="A38" s="10"/>
      <c r="B38" s="18" t="s">
        <v>20</v>
      </c>
      <c r="C38" s="23">
        <f t="shared" ref="C35:C41" si="10">D38+E38+F38+G38</f>
        <v>2.0000000000000001E-4</v>
      </c>
      <c r="D38" s="23">
        <v>0</v>
      </c>
      <c r="E38" s="23">
        <v>0</v>
      </c>
      <c r="F38" s="23">
        <v>2.0000000000000001E-4</v>
      </c>
      <c r="G38" s="23">
        <v>0</v>
      </c>
    </row>
    <row r="39" spans="1:11" x14ac:dyDescent="0.2">
      <c r="A39" s="10"/>
      <c r="B39" s="18" t="s">
        <v>29</v>
      </c>
      <c r="C39" s="23">
        <f t="shared" si="10"/>
        <v>0.54949999999999999</v>
      </c>
      <c r="D39" s="23">
        <v>0.54249999999999998</v>
      </c>
      <c r="E39" s="23">
        <v>0</v>
      </c>
      <c r="F39" s="23">
        <v>7.0000000000000001E-3</v>
      </c>
      <c r="G39" s="23">
        <v>0</v>
      </c>
    </row>
    <row r="40" spans="1:11" x14ac:dyDescent="0.2">
      <c r="A40" s="10"/>
      <c r="B40" s="18" t="s">
        <v>30</v>
      </c>
      <c r="C40" s="23">
        <f t="shared" si="10"/>
        <v>7.8636100000000004</v>
      </c>
      <c r="D40" s="23">
        <f>3.69902+0.2353</f>
        <v>3.93432</v>
      </c>
      <c r="E40" s="23">
        <f>0.39115+0.0511</f>
        <v>0.44224999999999998</v>
      </c>
      <c r="F40" s="23">
        <v>3.3894299999999999</v>
      </c>
      <c r="G40" s="23">
        <f>0.08641+0.0112</f>
        <v>9.7610000000000002E-2</v>
      </c>
    </row>
    <row r="41" spans="1:11" x14ac:dyDescent="0.2">
      <c r="A41" s="10"/>
      <c r="B41" s="18" t="s">
        <v>34</v>
      </c>
      <c r="C41" s="23">
        <f t="shared" si="10"/>
        <v>7.2690000000000005E-2</v>
      </c>
      <c r="D41" s="23">
        <v>0</v>
      </c>
      <c r="E41" s="23">
        <v>7.2690000000000005E-2</v>
      </c>
      <c r="F41" s="23">
        <v>0</v>
      </c>
      <c r="G41" s="23">
        <v>0</v>
      </c>
    </row>
    <row r="42" spans="1:11" x14ac:dyDescent="0.2">
      <c r="A42" s="10"/>
      <c r="B42" s="17" t="s">
        <v>18</v>
      </c>
      <c r="C42" s="25">
        <f>D42+E42+F42+G42</f>
        <v>31.404109999999996</v>
      </c>
      <c r="D42" s="25">
        <f>SUM(D43:D52)</f>
        <v>17.00094</v>
      </c>
      <c r="E42" s="25">
        <f t="shared" ref="E42:G42" si="11">SUM(E43:E52)</f>
        <v>10.106260000000001</v>
      </c>
      <c r="F42" s="25">
        <f t="shared" si="11"/>
        <v>4.2969099999999987</v>
      </c>
      <c r="G42" s="25">
        <f t="shared" si="11"/>
        <v>0</v>
      </c>
    </row>
    <row r="43" spans="1:11" x14ac:dyDescent="0.2">
      <c r="A43" s="10"/>
      <c r="B43" s="18" t="s">
        <v>23</v>
      </c>
      <c r="C43" s="26">
        <f>D43+E43+F43+G43</f>
        <v>2.366E-2</v>
      </c>
      <c r="D43" s="23">
        <f>D30/8760</f>
        <v>0</v>
      </c>
      <c r="E43" s="26">
        <v>0</v>
      </c>
      <c r="F43" s="26">
        <v>2.366E-2</v>
      </c>
      <c r="G43" s="26">
        <v>0</v>
      </c>
    </row>
    <row r="44" spans="1:11" x14ac:dyDescent="0.2">
      <c r="A44" s="10"/>
      <c r="B44" s="45" t="s">
        <v>21</v>
      </c>
      <c r="C44" s="30">
        <f t="shared" ref="C44:C52" si="12">D44+E44+F44+G44</f>
        <v>17.142949999999999</v>
      </c>
      <c r="D44" s="46">
        <v>3.6477599999999999</v>
      </c>
      <c r="E44" s="46">
        <v>9.3909900000000004</v>
      </c>
      <c r="F44" s="46">
        <v>4.1041999999999996</v>
      </c>
      <c r="G44" s="46">
        <v>0</v>
      </c>
    </row>
    <row r="45" spans="1:11" x14ac:dyDescent="0.2">
      <c r="A45" s="10"/>
      <c r="B45" s="18" t="s">
        <v>40</v>
      </c>
      <c r="C45" s="26">
        <f t="shared" si="12"/>
        <v>0.14269999999999999</v>
      </c>
      <c r="D45" s="26">
        <v>0</v>
      </c>
      <c r="E45" s="26">
        <v>6.4449999999999993E-2</v>
      </c>
      <c r="F45" s="26">
        <v>7.825E-2</v>
      </c>
      <c r="G45" s="26">
        <v>0</v>
      </c>
    </row>
    <row r="46" spans="1:11" x14ac:dyDescent="0.2">
      <c r="A46" s="10"/>
      <c r="B46" s="45" t="s">
        <v>19</v>
      </c>
      <c r="C46" s="30">
        <f t="shared" si="12"/>
        <v>5.1999999999999998E-2</v>
      </c>
      <c r="D46" s="46">
        <v>0</v>
      </c>
      <c r="E46" s="46">
        <v>5.1999999999999998E-2</v>
      </c>
      <c r="F46" s="30">
        <v>0</v>
      </c>
      <c r="G46" s="30">
        <v>0</v>
      </c>
    </row>
    <row r="47" spans="1:11" x14ac:dyDescent="0.2">
      <c r="A47" s="10"/>
      <c r="B47" s="18" t="s">
        <v>39</v>
      </c>
      <c r="C47" s="26">
        <f t="shared" si="12"/>
        <v>12.92975</v>
      </c>
      <c r="D47" s="28">
        <v>12.88533</v>
      </c>
      <c r="E47" s="26">
        <v>4.4420000000000001E-2</v>
      </c>
      <c r="F47" s="26">
        <v>0</v>
      </c>
      <c r="G47" s="26">
        <v>0</v>
      </c>
    </row>
    <row r="48" spans="1:11" x14ac:dyDescent="0.2">
      <c r="A48" s="10"/>
      <c r="B48" s="18" t="s">
        <v>31</v>
      </c>
      <c r="C48" s="26">
        <f t="shared" si="12"/>
        <v>9.0800000000000006E-2</v>
      </c>
      <c r="D48" s="26">
        <v>0</v>
      </c>
      <c r="E48" s="26">
        <v>0</v>
      </c>
      <c r="F48" s="26">
        <v>9.0800000000000006E-2</v>
      </c>
      <c r="G48" s="26">
        <v>0</v>
      </c>
    </row>
    <row r="49" spans="1:7" x14ac:dyDescent="0.2">
      <c r="A49" s="10"/>
      <c r="B49" s="18" t="s">
        <v>16</v>
      </c>
      <c r="C49" s="26">
        <f t="shared" si="12"/>
        <v>1.4999999999999999E-4</v>
      </c>
      <c r="D49" s="26">
        <v>0</v>
      </c>
      <c r="E49" s="26">
        <v>1.4999999999999999E-4</v>
      </c>
      <c r="F49" s="26">
        <v>0</v>
      </c>
      <c r="G49" s="26">
        <v>0</v>
      </c>
    </row>
    <row r="50" spans="1:7" x14ac:dyDescent="0.2">
      <c r="A50" s="10"/>
      <c r="B50" s="18" t="s">
        <v>43</v>
      </c>
      <c r="C50" s="26">
        <f t="shared" si="12"/>
        <v>0.52330999999999994</v>
      </c>
      <c r="D50" s="26">
        <v>0.46784999999999999</v>
      </c>
      <c r="E50" s="26">
        <v>5.5460000000000002E-2</v>
      </c>
      <c r="F50" s="26">
        <v>0</v>
      </c>
      <c r="G50" s="26">
        <v>0</v>
      </c>
    </row>
    <row r="51" spans="1:7" x14ac:dyDescent="0.2">
      <c r="A51" s="10"/>
      <c r="B51" s="18" t="s">
        <v>32</v>
      </c>
      <c r="C51" s="26">
        <f t="shared" si="12"/>
        <v>0</v>
      </c>
      <c r="D51" s="28">
        <v>0</v>
      </c>
      <c r="E51" s="28">
        <v>0</v>
      </c>
      <c r="F51" s="26">
        <v>0</v>
      </c>
      <c r="G51" s="26">
        <v>0</v>
      </c>
    </row>
    <row r="52" spans="1:7" ht="14.25" customHeight="1" x14ac:dyDescent="0.2">
      <c r="A52" s="10"/>
      <c r="B52" s="18" t="s">
        <v>42</v>
      </c>
      <c r="C52" s="26">
        <f t="shared" si="12"/>
        <v>0.49879000000000001</v>
      </c>
      <c r="D52" s="28">
        <v>0</v>
      </c>
      <c r="E52" s="28">
        <v>0.49879000000000001</v>
      </c>
      <c r="F52" s="26">
        <v>0</v>
      </c>
      <c r="G52" s="26">
        <v>0</v>
      </c>
    </row>
    <row r="53" spans="1:7" x14ac:dyDescent="0.2">
      <c r="A53" s="10"/>
      <c r="B53" s="18"/>
      <c r="C53" s="26"/>
      <c r="D53" s="26"/>
      <c r="E53" s="26"/>
      <c r="F53" s="26"/>
      <c r="G53" s="26"/>
    </row>
    <row r="54" spans="1:7" s="13" customFormat="1" x14ac:dyDescent="0.2">
      <c r="A54" s="12" t="s">
        <v>15</v>
      </c>
      <c r="B54" s="40" t="s">
        <v>22</v>
      </c>
      <c r="C54" s="40"/>
      <c r="D54" s="40"/>
      <c r="E54" s="40"/>
      <c r="F54" s="40"/>
      <c r="G54" s="40"/>
    </row>
    <row r="55" spans="1:7" s="15" customFormat="1" x14ac:dyDescent="0.2">
      <c r="A55" s="14"/>
      <c r="B55" s="21" t="s">
        <v>10</v>
      </c>
      <c r="C55" s="29">
        <f>D55+E55+F55+G55</f>
        <v>339038.18540000002</v>
      </c>
      <c r="D55" s="29">
        <f>D10</f>
        <v>181438.16200000001</v>
      </c>
      <c r="E55" s="29">
        <f t="shared" ref="E55:G55" si="13">E10</f>
        <v>83331.435000000012</v>
      </c>
      <c r="F55" s="29">
        <f t="shared" si="13"/>
        <v>72842.588400000008</v>
      </c>
      <c r="G55" s="29">
        <f t="shared" si="13"/>
        <v>1426</v>
      </c>
    </row>
    <row r="56" spans="1:7" s="15" customFormat="1" x14ac:dyDescent="0.2">
      <c r="A56" s="14"/>
      <c r="B56" s="21" t="s">
        <v>11</v>
      </c>
      <c r="C56" s="29">
        <f>D56+E56+F56+G56</f>
        <v>42.5276</v>
      </c>
      <c r="D56" s="22">
        <f>D32</f>
        <v>21.715340000000001</v>
      </c>
      <c r="E56" s="22">
        <f>E32</f>
        <v>11.174700000000001</v>
      </c>
      <c r="F56" s="22">
        <f>F32</f>
        <v>9.4536799999999985</v>
      </c>
      <c r="G56" s="22">
        <f>G32</f>
        <v>0.18387999999999999</v>
      </c>
    </row>
    <row r="57" spans="1:7" x14ac:dyDescent="0.2">
      <c r="A57" s="8" t="s">
        <v>24</v>
      </c>
      <c r="B57" s="39" t="s">
        <v>12</v>
      </c>
      <c r="C57" s="39"/>
      <c r="D57" s="39"/>
      <c r="E57" s="39"/>
      <c r="F57" s="39"/>
      <c r="G57" s="39"/>
    </row>
    <row r="58" spans="1:7" x14ac:dyDescent="0.2">
      <c r="A58" s="10"/>
      <c r="B58" s="16" t="s">
        <v>10</v>
      </c>
      <c r="C58" s="29">
        <f>D58+E58+F58+G58</f>
        <v>15938.451000000001</v>
      </c>
      <c r="D58" s="23">
        <v>8271.19</v>
      </c>
      <c r="E58" s="23">
        <v>4990.4952000000003</v>
      </c>
      <c r="F58" s="23">
        <v>2586.4837000000002</v>
      </c>
      <c r="G58" s="23">
        <v>90.2821</v>
      </c>
    </row>
    <row r="59" spans="1:7" x14ac:dyDescent="0.2">
      <c r="A59" s="10"/>
      <c r="B59" s="16" t="s">
        <v>11</v>
      </c>
      <c r="C59" s="29">
        <f t="shared" ref="C59" si="14">D59+E59+F59+G59</f>
        <v>1.9992700000000001</v>
      </c>
      <c r="D59" s="23">
        <v>1.0375099999999999</v>
      </c>
      <c r="E59" s="23">
        <v>0.62599000000000005</v>
      </c>
      <c r="F59" s="23">
        <v>0.32444000000000001</v>
      </c>
      <c r="G59" s="23">
        <v>1.133E-2</v>
      </c>
    </row>
    <row r="60" spans="1:7" x14ac:dyDescent="0.2">
      <c r="A60" s="10" t="s">
        <v>25</v>
      </c>
      <c r="B60" s="19" t="s">
        <v>7</v>
      </c>
      <c r="C60" s="33">
        <f>C58/C7*100</f>
        <v>4.4900000072230108</v>
      </c>
      <c r="D60" s="20"/>
      <c r="E60" s="20"/>
      <c r="F60" s="20"/>
      <c r="G60" s="20"/>
    </row>
    <row r="61" spans="1:7" x14ac:dyDescent="0.2">
      <c r="A61" s="3"/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6" spans="1:8" x14ac:dyDescent="0.2">
      <c r="D66" s="24"/>
    </row>
    <row r="67" spans="1:8" s="9" customFormat="1" x14ac:dyDescent="0.2">
      <c r="A67" s="11"/>
      <c r="D67" s="24"/>
      <c r="H67" s="2"/>
    </row>
    <row r="68" spans="1:8" s="9" customFormat="1" x14ac:dyDescent="0.2">
      <c r="A68" s="11"/>
      <c r="D68" s="24"/>
      <c r="H68" s="2"/>
    </row>
    <row r="69" spans="1:8" s="9" customFormat="1" x14ac:dyDescent="0.2">
      <c r="A69" s="11"/>
      <c r="D69" s="24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C43:G53 E65379:G65540 D10:G19 E65369:G65370 E65364:G65366 C10:C42 C55:G56 D21:E23 D32:G42 F21:G31 C58:G60 E65376:G65377 D25:E31 C7:G8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год 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CherepashkinaNY</cp:lastModifiedBy>
  <cp:lastPrinted>2016-01-18T10:09:57Z</cp:lastPrinted>
  <dcterms:created xsi:type="dcterms:W3CDTF">2011-05-11T12:19:29Z</dcterms:created>
  <dcterms:modified xsi:type="dcterms:W3CDTF">2021-01-20T07:27:13Z</dcterms:modified>
</cp:coreProperties>
</file>